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C12" i="8" l="1"/>
  <c r="E29" i="19"/>
  <c r="C13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11" i="7" s="1"/>
  <c r="C9" i="12" l="1"/>
  <c r="C31" i="8" s="1"/>
  <c r="E31" i="8" s="1"/>
  <c r="F8" i="7" l="1"/>
  <c r="F10" i="7" s="1"/>
  <c r="F9" i="2" l="1"/>
  <c r="C9" i="10" s="1"/>
  <c r="C15" i="11" l="1"/>
  <c r="C28" i="8" s="1"/>
  <c r="C14" i="4"/>
  <c r="C26" i="8" s="1"/>
  <c r="C25" i="3"/>
  <c r="C24" i="8" s="1"/>
  <c r="F12" i="7"/>
  <c r="C18" i="8" s="1"/>
  <c r="C19" i="3"/>
  <c r="C23" i="8" s="1"/>
  <c r="C8" i="3"/>
  <c r="C21" i="8" s="1"/>
  <c r="C8" i="4"/>
  <c r="C25" i="8" s="1"/>
  <c r="C10" i="10"/>
  <c r="C17" i="8" s="1"/>
  <c r="F11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<sst xmlns="http://schemas.openxmlformats.org/spreadsheetml/2006/main" count="346" uniqueCount="187">
  <si>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</si>
  <si>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</si>
  <si>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</si>
  <si>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</si>
  <si>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</si>
  <si>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</si>
  <si>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</si>
  <si>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</si>
  <si>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</si>
  <si>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</si>
  <si>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</si>
  <si>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</si>
  <si>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</si>
  <si>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</si>
  <si>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</si>
  <si>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</si>
  <si>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</si>
  <si>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</si>
  <si>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</si>
  <si>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</si>
  <si>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</si>
  <si>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</si>
  <si>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</si>
  <si>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</si>
  <si>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</si>
  <si>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</si>
  <si>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</si>
  <si>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</si>
  <si>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</si>
  <si>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</si>
  <si>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</si>
  <si>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</si>
  <si>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</si>
  <si>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</si>
  <si>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</si>
  <si>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</si>
  <si>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</si>
  <si>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</si>
  <si>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</si>
  <si>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</si>
  <si>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</si>
  <si>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</si>
  <si>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</si>
  <si>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</si>
  <si>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</si>
  <si>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</si>
  <si>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</si>
  <si>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</si>
  <si>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</si>
  <si>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</si>
  <si>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</si>
  <si>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</si>
  <si>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</si>
  <si>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</si>
  <si>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</si>
  <si>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</si>
  <si>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</si>
  <si>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</si>
  <si>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</si>
  <si>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</si>
  <si>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</si>
  <si>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</si>
  <si>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</si>
  <si>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</si>
  <si>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</si>
  <si>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</si>
  <si>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</si>
  <si>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</si>
  <si>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</si>
  <si>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</si>
  <si>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</si>
  <si>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</si>
  <si>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</si>
  <si>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</si>
  <si>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</si>
  <si>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</si>
  <si>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</si>
  <si>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</si>
  <si>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</si>
  <si>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</si>
  <si>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</si>
  <si>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</si>
  <si>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</si>
  <si>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</si>
  <si>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</si>
  <si>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</si>
  <si>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</si>
  <si>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</si>
  <si>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</si>
  <si>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</si>
  <si>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</si>
  <si>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</si>
  <si>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</si>
  <si>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</si>
  <si>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</si>
  <si>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</si>
  <si>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</si>
  <si>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</si>
  <si>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</si>
  <si>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</si>
  <si>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</si>
  <si>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</si>
  <si>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</si>
  <si>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</si>
  <si>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</si>
  <si>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</si>
  <si>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</si>
  <si>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</si>
  <si>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</si>
  <si>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</si>
  <si>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</si>
  <si>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</si>
  <si>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</si>
  <si>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</si>
  <si>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</si>
  <si>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</si>
  <si>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</si>
  <si>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</si>
  <si>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</si>
  <si>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</si>
  <si>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</si>
  <si>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</si>
  <si>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</si>
  <si>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</si>
  <si>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</si>
  <si>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</si>
  <si>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</si>
  <si>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</si>
  <si>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</si>
  <si>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</si>
  <si>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</si>
  <si>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</si>
  <si>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</si>
  <si>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</si>
  <si>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</si>
  <si>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</si>
  <si>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</si>
  <si>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</si>
  <si>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</si>
  <si>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</si>
  <si>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</si>
  <si>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</si>
  <si>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</si>
  <si>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</si>
  <si>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</si>
  <si>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</si>
  <si>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</si>
  <si>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</si>
  <si>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</si>
  <si>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</si>
  <si>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</si>
  <si>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</si>
  <si>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</si>
  <si>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</si>
  <si>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</si>
  <si>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</si>
  <si>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</si>
  <si>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</si>
  <si>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</si>
  <si>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</si>
  <si>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</si>
  <si>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</si>
  <si>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</si>
  <si>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</si>
  <si>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</si>
  <si>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</si>
  <si>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</si>
  <si>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</si>
  <si>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</si>
  <si>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</si>
  <si>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</si>
  <si>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</si>
  <si>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</si>
  <si>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</si>
  <si>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</si>
  <si>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</si>
  <si>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</si>
  <si>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</si>
  <si>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</si>
  <si>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</si>
  <si>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</si>
  <si>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Selskabet har ikke indberettet gennemførte investeringer for 2014</t>
  </si>
  <si>
    <t>Ø 250 mm &lt; Ledningsnet ≤ Ø 500mm</t>
  </si>
  <si>
    <t>Østvendsyssel Råvandsforsyningsselskab IS</t>
  </si>
  <si>
    <t>V216</t>
  </si>
  <si>
    <t>Tillæg for gennemførte investeringer i 2010-2014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</si>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</sst>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topLeftCell="A4" zoomScaleNormal="90" workbookViewId="0">
      <selection activeCell="A26" sqref="A26"/>
    </sheetView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183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184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Østvendsyssel Råvandsforsyningsselskab IS</v>
      </c>
      <c r="B1" s="56"/>
      <c r="C1" s="56"/>
      <c r="D1" s="56"/>
      <c r="E1" s="56"/>
    </row>
    <row r="2" spans="1:5" x14ac:dyDescent="0.25">
      <c r="A2" s="220" t="str">
        <f>'1. Forside'!A2</f>
        <v>V216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Østvendsyssel Råvandsforsyningsselskab IS</v>
      </c>
      <c r="B1" s="26"/>
      <c r="C1" s="26"/>
      <c r="D1" s="26"/>
      <c r="E1" s="26"/>
    </row>
    <row r="2" spans="1:5" x14ac:dyDescent="0.25">
      <c r="A2" s="221" t="str">
        <f>'1. Forside'!A2</f>
        <v>V216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-8252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-8252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Østvendsyssel Råvandsforsyningsselskab IS</v>
      </c>
      <c r="B1" s="26"/>
      <c r="C1" s="26"/>
      <c r="D1" s="26"/>
      <c r="E1" s="26"/>
    </row>
    <row r="2" spans="1:5" x14ac:dyDescent="0.25">
      <c r="A2" s="221" t="str">
        <f>'1. Forside'!A2</f>
        <v>V216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73899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73899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Østvendsyssel Råvandsforsyningsselskab IS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V216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591300.47107174993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261481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1772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25700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288953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-288953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0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-288953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0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482978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14.1" customHeight="1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482978</v>
      </c>
      <c r="D36" s="79" t="s">
        <v>0</v>
      </c>
      <c r="E36" s="10">
        <f>-C36</f>
        <v>-482978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108322.47107174993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Østvendsyssel Råvandsforsyningsselskab IS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V216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0</v>
      </c>
      <c r="F7" s="222" t="s">
        <v>0</v>
      </c>
      <c r="G7" s="223">
        <v>55045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55045</v>
      </c>
      <c r="H11" s="226" t="s">
        <v>0</v>
      </c>
      <c r="I11" s="55">
        <f>G11+I7-I8-I9</f>
        <v>55045</v>
      </c>
      <c r="J11" s="226" t="s">
        <v>0</v>
      </c>
      <c r="K11" s="55">
        <f>K7-K8-K9+K10+I11</f>
        <v>55045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>
      <selection activeCell="B17" sqref="B17"/>
    </sheetView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Østvendsyssel Råvandsforsyningsselskab IS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V216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263352.01017589169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-1000.7376386683884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262351.2725372233</v>
      </c>
      <c r="D13" s="79" t="s">
        <v>0</v>
      </c>
      <c r="E13" s="6">
        <f>C13</f>
        <v>262351.2725372233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261481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185</v>
      </c>
      <c r="C16" s="14">
        <f>'6. Gennemførte investeringer'!F11</f>
        <v>17571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-27500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investeringer'!F12</f>
        <v>30000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281552</v>
      </c>
      <c r="D19" s="79" t="s">
        <v>0</v>
      </c>
      <c r="E19" s="8">
        <f>C19</f>
        <v>281552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omkostninger'!C8</f>
        <v>33000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omkostninger'!C13</f>
        <v>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omkostninger'!C19</f>
        <v>7500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omkostninger'!C25</f>
        <v>-2310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-8252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29938</v>
      </c>
      <c r="D29" s="79" t="s">
        <v>0</v>
      </c>
      <c r="E29" s="6">
        <f>C29</f>
        <v>29938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0</v>
      </c>
      <c r="D31" s="79" t="s">
        <v>0</v>
      </c>
      <c r="E31" s="10">
        <f>C31</f>
        <v>0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108322.47107174993</v>
      </c>
      <c r="D33" s="79" t="s">
        <v>0</v>
      </c>
      <c r="E33" s="12">
        <f>C33</f>
        <v>108322.47107174993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682163.74360897322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528599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1.2905127395416436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1.2905127395416436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Østvendsyssel Råvandsforsyningsselskab IS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V216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263352.01017589169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263352.01017589169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263352.01017589169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-1000.7376386683884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Østvendsyssel Råvandsforsyningsselskab IS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V216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233961.92584026218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262351.2725372233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263352.01017589169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0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Østvendsyssel Råvandsforsyningsselskab IS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V216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8812839.6301984191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261481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261481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Østvendsyssel Råvandsforsyningsselskab IS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V216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181</v>
      </c>
      <c r="C8" s="30"/>
      <c r="D8" s="31"/>
      <c r="E8" s="32"/>
      <c r="F8" s="34">
        <v>0</v>
      </c>
      <c r="G8" s="35" t="s">
        <v>0</v>
      </c>
      <c r="H8" s="26"/>
    </row>
    <row r="9" spans="1:8" s="148" customFormat="1" x14ac:dyDescent="0.25">
      <c r="A9" s="26"/>
      <c r="B9" s="23" t="s">
        <v>71</v>
      </c>
      <c r="C9" s="158"/>
      <c r="D9" s="158"/>
      <c r="E9" s="158"/>
      <c r="F9" s="36">
        <f>SUM(F8:F8)</f>
        <v>0</v>
      </c>
      <c r="G9" s="37" t="s">
        <v>0</v>
      </c>
      <c r="H9" s="26"/>
    </row>
    <row r="10" spans="1:8" s="148" customFormat="1" x14ac:dyDescent="0.25">
      <c r="A10" s="26"/>
      <c r="B10" s="107" t="s">
        <v>132</v>
      </c>
      <c r="C10" s="159"/>
      <c r="D10" s="159"/>
      <c r="E10" s="159"/>
      <c r="F10" s="66">
        <v>17571</v>
      </c>
      <c r="G10" s="37" t="s">
        <v>0</v>
      </c>
      <c r="H10" s="26"/>
    </row>
    <row r="11" spans="1:8" s="148" customFormat="1" x14ac:dyDescent="0.25">
      <c r="A11" s="26"/>
      <c r="B11" s="39" t="s">
        <v>68</v>
      </c>
      <c r="C11" s="160"/>
      <c r="D11" s="160"/>
      <c r="E11" s="161"/>
      <c r="F11" s="38">
        <f>F9+F10</f>
        <v>17571</v>
      </c>
      <c r="G11" s="38" t="s">
        <v>0</v>
      </c>
      <c r="H11" s="26"/>
    </row>
    <row r="12" spans="1:8" s="148" customFormat="1" x14ac:dyDescent="0.25">
      <c r="A12" s="26"/>
      <c r="B12" s="26"/>
      <c r="C12" s="26"/>
      <c r="D12" s="26"/>
      <c r="E12" s="26"/>
      <c r="F12" s="26"/>
      <c r="G12" s="26"/>
      <c r="H12" s="26"/>
    </row>
    <row r="13" spans="1:8" s="148" customFormat="1" x14ac:dyDescent="0.25">
      <c r="A13" s="26"/>
      <c r="B13" s="26"/>
      <c r="C13" s="26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hidden="1" x14ac:dyDescent="0.25"/>
    <row r="16" spans="1:8" s="148" customFormat="1" hidden="1" x14ac:dyDescent="0.25"/>
    <row r="17" s="148" customFormat="1" hidden="1" x14ac:dyDescent="0.25"/>
    <row r="18" s="148" customFormat="1" ht="14.45" hidden="1" customHeight="1" x14ac:dyDescent="0.25"/>
    <row r="19" s="148" customFormat="1" ht="14.45" hidden="1" customHeight="1" x14ac:dyDescent="0.25"/>
    <row r="20" s="148" customFormat="1" ht="15" hidden="1" customHeight="1" x14ac:dyDescent="0.25"/>
    <row r="21" s="148" customFormat="1" ht="1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idden="1" x14ac:dyDescent="0.25"/>
    <row r="26" s="148" customFormat="1" hidden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Østvendsyssel Råvandsforsyningsselskab IS</v>
      </c>
      <c r="B1" s="162"/>
      <c r="C1" s="162"/>
      <c r="D1" s="162"/>
      <c r="E1" s="162"/>
    </row>
    <row r="2" spans="1:5" x14ac:dyDescent="0.25">
      <c r="A2" s="1" t="str">
        <f>'1. Forside'!A2</f>
        <v>V216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12500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15000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investeringer'!F9</f>
        <v>0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-27500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Østvendsyssel Råvandsforsyningsselskab IS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V216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182</v>
      </c>
      <c r="C8" s="30">
        <v>2015</v>
      </c>
      <c r="D8" s="31">
        <v>40</v>
      </c>
      <c r="E8" s="32">
        <v>600000</v>
      </c>
      <c r="F8" s="45">
        <f>E8/D8</f>
        <v>15000</v>
      </c>
      <c r="G8" s="35" t="s">
        <v>0</v>
      </c>
      <c r="H8" s="26"/>
    </row>
    <row r="9" spans="1:8" s="148" customFormat="1" x14ac:dyDescent="0.25">
      <c r="A9" s="26"/>
      <c r="B9" s="29" t="s">
        <v>182</v>
      </c>
      <c r="C9" s="30">
        <v>2016</v>
      </c>
      <c r="D9" s="31">
        <v>40</v>
      </c>
      <c r="E9" s="32">
        <v>600000</v>
      </c>
      <c r="F9" s="45">
        <f t="shared" ref="F9" si="0">E9/D9</f>
        <v>15000</v>
      </c>
      <c r="G9" s="35" t="s">
        <v>0</v>
      </c>
      <c r="H9" s="26"/>
    </row>
    <row r="10" spans="1:8" s="148" customFormat="1" x14ac:dyDescent="0.25">
      <c r="A10" s="26"/>
      <c r="B10" s="109" t="s">
        <v>72</v>
      </c>
      <c r="C10" s="165"/>
      <c r="D10" s="166"/>
      <c r="E10" s="167"/>
      <c r="F10" s="46">
        <f>SUMIF(C8:C9,"2015",F8:F9)</f>
        <v>15000</v>
      </c>
      <c r="G10" s="47" t="s">
        <v>0</v>
      </c>
      <c r="H10" s="26"/>
    </row>
    <row r="11" spans="1:8" s="148" customFormat="1" x14ac:dyDescent="0.25">
      <c r="A11" s="26"/>
      <c r="B11" s="107" t="s">
        <v>130</v>
      </c>
      <c r="C11" s="168"/>
      <c r="D11" s="169"/>
      <c r="E11" s="170"/>
      <c r="F11" s="46">
        <f>SUMIF(C8:C9,"2016",F8:F9)</f>
        <v>15000</v>
      </c>
      <c r="G11" s="47" t="s">
        <v>0</v>
      </c>
      <c r="H11" s="26"/>
    </row>
    <row r="12" spans="1:8" s="148" customFormat="1" x14ac:dyDescent="0.25">
      <c r="A12" s="26"/>
      <c r="B12" s="50" t="s">
        <v>36</v>
      </c>
      <c r="C12" s="171"/>
      <c r="D12" s="172"/>
      <c r="E12" s="172"/>
      <c r="F12" s="48">
        <f>F10+F11</f>
        <v>30000</v>
      </c>
      <c r="G12" s="49" t="s">
        <v>0</v>
      </c>
      <c r="H12" s="26"/>
    </row>
    <row r="13" spans="1:8" s="148" customFormat="1" x14ac:dyDescent="0.25">
      <c r="A13" s="26"/>
      <c r="B13" s="26"/>
      <c r="C13" s="164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164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164"/>
      <c r="D15" s="26"/>
      <c r="E15" s="26"/>
      <c r="F15" s="173"/>
      <c r="G15" s="173"/>
      <c r="H15" s="26"/>
    </row>
    <row r="16" spans="1:8" s="148" customFormat="1" hidden="1" x14ac:dyDescent="0.25">
      <c r="C16" s="174"/>
    </row>
    <row r="17" spans="3:3" s="148" customFormat="1" hidden="1" x14ac:dyDescent="0.25">
      <c r="C17" s="174"/>
    </row>
    <row r="18" spans="3:3" s="148" customFormat="1" hidden="1" x14ac:dyDescent="0.25">
      <c r="C18" s="174"/>
    </row>
    <row r="19" spans="3:3" s="148" customFormat="1" hidden="1" x14ac:dyDescent="0.25">
      <c r="C19" s="174"/>
    </row>
    <row r="20" spans="3:3" s="148" customFormat="1" hidden="1" x14ac:dyDescent="0.25">
      <c r="C20" s="174"/>
    </row>
    <row r="21" spans="3:3" s="148" customFormat="1" hidden="1" x14ac:dyDescent="0.25">
      <c r="C21" s="174"/>
    </row>
    <row r="22" spans="3:3" s="148" customFormat="1" hidden="1" x14ac:dyDescent="0.25">
      <c r="C22" s="174"/>
    </row>
    <row r="23" spans="3:3" s="148" customFormat="1" hidden="1" x14ac:dyDescent="0.25">
      <c r="C23" s="174"/>
    </row>
    <row r="24" spans="3:3" s="148" customFormat="1" hidden="1" x14ac:dyDescent="0.25">
      <c r="C24" s="174"/>
    </row>
    <row r="25" spans="3:3" s="148" customFormat="1" hidden="1" x14ac:dyDescent="0.25">
      <c r="C25" s="174"/>
    </row>
    <row r="26" spans="3:3" s="148" customFormat="1" hidden="1" x14ac:dyDescent="0.25">
      <c r="C26" s="174"/>
    </row>
    <row r="27" spans="3:3" s="148" customFormat="1" hidden="1" x14ac:dyDescent="0.25">
      <c r="C27" s="174"/>
    </row>
    <row r="28" spans="3:3" s="148" customFormat="1" hidden="1" x14ac:dyDescent="0.25">
      <c r="C28" s="174"/>
    </row>
    <row r="29" spans="3:3" s="148" customFormat="1" hidden="1" x14ac:dyDescent="0.25">
      <c r="C29" s="174"/>
    </row>
    <row r="30" spans="3:3" s="148" customFormat="1" hidden="1" x14ac:dyDescent="0.25">
      <c r="C30" s="174"/>
    </row>
    <row r="31" spans="3:3" s="148" customFormat="1" hidden="1" x14ac:dyDescent="0.25">
      <c r="C31" s="174"/>
    </row>
    <row r="32" spans="3:3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t="12" hidden="1" customHeight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7" zoomScaleNormal="90" workbookViewId="0">
      <selection activeCell="A13" sqref="A13"/>
    </sheetView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Østvendsyssel Råvandsforsyningsselskab IS</v>
      </c>
      <c r="B1" s="56"/>
      <c r="C1" s="56"/>
      <c r="D1" s="176"/>
      <c r="E1" s="56"/>
    </row>
    <row r="2" spans="1:5" x14ac:dyDescent="0.25">
      <c r="A2" s="220" t="str">
        <f>'1. Forside'!A2</f>
        <v>V216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54" t="s">
        <v>35</v>
      </c>
      <c r="C8" s="55">
        <f>SUM(C7:C7)</f>
        <v>33000</v>
      </c>
      <c r="D8" s="54" t="s">
        <v>0</v>
      </c>
      <c r="E8" s="56"/>
    </row>
    <row r="9" spans="1:5" x14ac:dyDescent="0.25">
      <c r="A9" s="56"/>
      <c r="B9" s="56"/>
      <c r="C9" s="56"/>
      <c r="D9" s="176"/>
      <c r="E9" s="56"/>
    </row>
    <row r="10" spans="1:5" x14ac:dyDescent="0.25">
      <c r="A10" s="56"/>
      <c r="B10" s="56"/>
      <c r="C10" s="56"/>
      <c r="D10" s="176"/>
      <c r="E10" s="56"/>
    </row>
    <row r="11" spans="1:5" ht="25.5" customHeight="1" x14ac:dyDescent="0.25">
      <c r="A11" s="56"/>
      <c r="B11" s="205" t="s">
        <v>176</v>
      </c>
      <c r="C11" s="178"/>
      <c r="D11" s="179"/>
      <c r="E11" s="56"/>
    </row>
    <row r="12" spans="1:5" x14ac:dyDescent="0.25">
      <c r="A12" s="56"/>
      <c r="B12" s="53" t="s">
        <v>186</v>
      </c>
      <c r="C12" s="180">
        <v>0</v>
      </c>
      <c r="D12" s="181" t="s">
        <v>0</v>
      </c>
      <c r="E12" s="56"/>
    </row>
    <row r="13" spans="1:5" x14ac:dyDescent="0.25">
      <c r="A13" s="56"/>
      <c r="B13" s="54" t="s">
        <v>35</v>
      </c>
      <c r="C13" s="55">
        <f>C12</f>
        <v>0</v>
      </c>
      <c r="D13" s="54" t="s">
        <v>0</v>
      </c>
      <c r="E13" s="56"/>
    </row>
    <row r="14" spans="1:5" x14ac:dyDescent="0.25">
      <c r="A14" s="56"/>
      <c r="B14" s="56"/>
      <c r="C14" s="56"/>
      <c r="D14" s="176"/>
      <c r="E14" s="56"/>
    </row>
    <row r="15" spans="1:5" x14ac:dyDescent="0.25">
      <c r="A15" s="56"/>
      <c r="B15" s="56"/>
      <c r="C15" s="56"/>
      <c r="D15" s="176"/>
      <c r="E15" s="56"/>
    </row>
    <row r="16" spans="1:5" ht="38.25" customHeight="1" x14ac:dyDescent="0.25">
      <c r="A16" s="56"/>
      <c r="B16" s="261" t="s">
        <v>140</v>
      </c>
      <c r="C16" s="262"/>
      <c r="D16" s="263"/>
      <c r="E16" s="56"/>
    </row>
    <row r="17" spans="1:5" x14ac:dyDescent="0.25">
      <c r="A17" s="56"/>
      <c r="B17" s="53" t="s">
        <v>70</v>
      </c>
      <c r="C17" s="51">
        <v>0</v>
      </c>
      <c r="D17" s="181" t="s">
        <v>0</v>
      </c>
      <c r="E17" s="56"/>
    </row>
    <row r="18" spans="1:5" x14ac:dyDescent="0.25">
      <c r="A18" s="56"/>
      <c r="B18" s="53" t="s">
        <v>14</v>
      </c>
      <c r="C18" s="51">
        <v>7500</v>
      </c>
      <c r="D18" s="181" t="s">
        <v>0</v>
      </c>
      <c r="E18" s="56"/>
    </row>
    <row r="19" spans="1:5" x14ac:dyDescent="0.25">
      <c r="A19" s="56"/>
      <c r="B19" s="54" t="s">
        <v>35</v>
      </c>
      <c r="C19" s="55">
        <f>SUM(C17:C18)</f>
        <v>7500</v>
      </c>
      <c r="D19" s="54" t="s">
        <v>0</v>
      </c>
      <c r="E19" s="56"/>
    </row>
    <row r="20" spans="1:5" x14ac:dyDescent="0.25">
      <c r="A20" s="56"/>
      <c r="B20" s="56"/>
      <c r="C20" s="182"/>
      <c r="D20" s="183"/>
      <c r="E20" s="56"/>
    </row>
    <row r="21" spans="1:5" x14ac:dyDescent="0.25">
      <c r="A21" s="56"/>
      <c r="B21" s="56"/>
      <c r="C21" s="182"/>
      <c r="D21" s="183"/>
      <c r="E21" s="56"/>
    </row>
    <row r="22" spans="1:5" ht="42" customHeight="1" x14ac:dyDescent="0.25">
      <c r="A22" s="56"/>
      <c r="B22" s="264" t="s">
        <v>141</v>
      </c>
      <c r="C22" s="265"/>
      <c r="D22" s="266"/>
      <c r="E22" s="56"/>
    </row>
    <row r="23" spans="1:5" x14ac:dyDescent="0.25">
      <c r="A23" s="56"/>
      <c r="B23" s="108" t="s">
        <v>142</v>
      </c>
      <c r="C23" s="19">
        <v>39690</v>
      </c>
      <c r="D23" s="58" t="s">
        <v>0</v>
      </c>
      <c r="E23" s="56"/>
    </row>
    <row r="24" spans="1:5" x14ac:dyDescent="0.25">
      <c r="A24" s="56"/>
      <c r="B24" s="108" t="s">
        <v>143</v>
      </c>
      <c r="C24" s="40">
        <v>42000</v>
      </c>
      <c r="D24" s="58" t="s">
        <v>0</v>
      </c>
      <c r="E24" s="56"/>
    </row>
    <row r="25" spans="1:5" x14ac:dyDescent="0.25">
      <c r="A25" s="56"/>
      <c r="B25" s="28" t="s">
        <v>144</v>
      </c>
      <c r="C25" s="55">
        <f>C23-C24</f>
        <v>-2310</v>
      </c>
      <c r="D25" s="28" t="s">
        <v>0</v>
      </c>
      <c r="E25" s="56"/>
    </row>
    <row r="26" spans="1:5" x14ac:dyDescent="0.25">
      <c r="A26" s="56"/>
      <c r="B26" s="56"/>
      <c r="C26" s="56"/>
      <c r="D26" s="176"/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idden="1" x14ac:dyDescent="0.25"/>
    <row r="30" spans="1:5" hidden="1" x14ac:dyDescent="0.25"/>
    <row r="31" spans="1:5" hidden="1" x14ac:dyDescent="0.25"/>
    <row r="32" spans="1:5" hidden="1" x14ac:dyDescent="0.25">
      <c r="A32" s="185"/>
      <c r="B32" s="185"/>
      <c r="C32" s="185"/>
      <c r="D32" s="186"/>
      <c r="E32" s="185"/>
    </row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6:D16"/>
    <mergeCell ref="B22:D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2015-05-11T13:46:52Z</cp:lastPrinted>
  <dcterms:created xsi:type="dcterms:W3CDTF">2014-01-17T08:54:17Z</dcterms:created>
  <dcterms:modified xsi:type="dcterms:W3CDTF">2015-09-17T15:24:18Z</dcterms:modified>
</cp:coreProperties>
</file>