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635" yWindow="165" windowWidth="13170" windowHeight="1387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0" i="11"/>
  <c r="F14" i="11" s="1"/>
  <c r="G29" i="12" s="1"/>
  <c r="G13" i="10"/>
  <c r="E15" i="2" s="1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<sst xmlns="http://schemas.openxmlformats.org/spreadsheetml/2006/main" count="207" uniqueCount="112">
  <si>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</si>
  <si>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</si>
  <si>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</si>
  <si>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</si>
  <si>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</si>
  <si>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</si>
  <si>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</si>
  <si>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</si>
  <si>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</si>
  <si>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</si>
  <si>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</si>
  <si>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</si>
  <si>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</si>
  <si>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</si>
  <si>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</si>
  <si>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</si>
  <si>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</si>
  <si>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</si>
  <si>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</si>
  <si>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</si>
  <si>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</si>
  <si>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</si>
  <si>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</si>
  <si>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</si>
  <si>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</si>
  <si>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</si>
  <si>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</si>
  <si>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</si>
  <si>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</si>
  <si>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</si>
  <si>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</si>
  <si>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</si>
  <si>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</si>
  <si>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</si>
  <si>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</si>
  <si>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</si>
  <si>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</si>
  <si>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</si>
  <si>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</si>
  <si>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</si>
  <si>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</si>
  <si>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</si>
  <si>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</si>
  <si>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</si>
  <si>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</si>
  <si>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</si>
  <si>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</si>
  <si>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</si>
  <si>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</si>
  <si>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</si>
  <si>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</si>
  <si>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</si>
  <si>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</si>
  <si>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</si>
  <si>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</si>
  <si>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</si>
  <si>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</si>
  <si>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</si>
  <si>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</si>
  <si>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</si>
  <si>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</si>
  <si>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</si>
  <si>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</si>
  <si>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</si>
  <si>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</si>
  <si>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</si>
  <si>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</si>
  <si>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</si>
  <si>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</si>
  <si>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</si>
  <si>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</si>
  <si>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</si>
  <si>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</si>
  <si>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</si>
  <si>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</si>
  <si>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</si>
  <si>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</si>
  <si>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</si>
  <si>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</si>
  <si>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</si>
  <si>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</si>
  <si>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</si>
  <si>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</si>
  <si>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</si>
  <si>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</si>
  <si>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</si>
  <si>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</si>
  <si>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</si>
  <si>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</si>
  <si>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</si>
  <si>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</si>
  <si>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</si>
  <si>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</si>
  <si>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</si>
  <si>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</si>
  <si>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</si>
  <si>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</si>
  <si>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</si>
  <si>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</si>
  <si>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</si>
  <si>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</si>
  <si>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</si>
  <si>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</si>
  <si>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</si>
  <si>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</si>
  <si>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Indløb med riste, SRO</t>
  </si>
  <si>
    <t>Indløb med riste, Mek/EL</t>
  </si>
  <si>
    <t>Installationer "mekaniske riste og SRO" Miljøklasse B. (20-30 m2) -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</si>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</sst>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111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103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15228598.198539965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1327663.0137643598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229672.35281735437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14998925.84572261</v>
      </c>
      <c r="F13" s="38" t="s">
        <v>4</v>
      </c>
      <c r="G13" s="37">
        <f>E13</f>
        <v>14998925.84572261</v>
      </c>
      <c r="H13" s="38" t="s">
        <v>4</v>
      </c>
      <c r="I13" s="20"/>
    </row>
    <row r="14" spans="1:9" x14ac:dyDescent="0.25">
      <c r="A14" s="20"/>
      <c r="B14" s="78" t="s">
        <v>29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-310846.66666666669</v>
      </c>
      <c r="F15" s="38" t="s">
        <v>4</v>
      </c>
      <c r="G15" s="37">
        <f>E15</f>
        <v>-310846.66666666669</v>
      </c>
      <c r="H15" s="38" t="s">
        <v>4</v>
      </c>
      <c r="I15" s="20"/>
    </row>
    <row r="16" spans="1:9" x14ac:dyDescent="0.25">
      <c r="A16" s="20"/>
      <c r="B16" s="78" t="s">
        <v>25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178154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-221165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-241135.9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-284146.90000000002</v>
      </c>
      <c r="F21" s="38" t="s">
        <v>4</v>
      </c>
      <c r="G21" s="37">
        <f>E21</f>
        <v>-284146.90000000002</v>
      </c>
      <c r="H21" s="38" t="s">
        <v>4</v>
      </c>
      <c r="I21" s="20"/>
    </row>
    <row r="22" spans="1:9" x14ac:dyDescent="0.25">
      <c r="A22" s="20"/>
      <c r="B22" s="78" t="s">
        <v>30</v>
      </c>
      <c r="C22" s="79"/>
      <c r="D22" s="79"/>
      <c r="E22" s="79"/>
      <c r="F22" s="79"/>
      <c r="G22" s="79"/>
      <c r="H22" s="80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278113</v>
      </c>
      <c r="F23" s="38" t="s">
        <v>4</v>
      </c>
      <c r="G23" s="37">
        <f>E23</f>
        <v>278113</v>
      </c>
      <c r="H23" s="38" t="s">
        <v>4</v>
      </c>
      <c r="I23" s="20"/>
    </row>
    <row r="24" spans="1:9" x14ac:dyDescent="0.25">
      <c r="A24" s="20"/>
      <c r="B24" s="78" t="s">
        <v>36</v>
      </c>
      <c r="C24" s="79"/>
      <c r="D24" s="79"/>
      <c r="E24" s="79"/>
      <c r="F24" s="80"/>
      <c r="G24" s="40">
        <f>G13+G15+G21+G23</f>
        <v>14682045.279055944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9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38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9465490.1500822362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4435445.0346933687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1327663.0137643598</v>
      </c>
      <c r="H11" s="42" t="s">
        <v>4</v>
      </c>
      <c r="I11" s="20"/>
    </row>
    <row r="12" spans="1:9" x14ac:dyDescent="0.25">
      <c r="A12" s="20"/>
      <c r="B12" s="78" t="s">
        <v>38</v>
      </c>
      <c r="C12" s="79"/>
      <c r="D12" s="79"/>
      <c r="E12" s="79"/>
      <c r="F12" s="80"/>
      <c r="G12" s="40">
        <f>SUM(G9:G11)</f>
        <v>15228598.198539965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13900935.184775606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9465490.1500822362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189309.80300164473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4435445.0346933687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40362.549815709659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229672.35281735437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-1695648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-763108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-932540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3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-310846.66666666669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10</v>
      </c>
      <c r="E10" s="46">
        <v>1043133</v>
      </c>
      <c r="F10" s="10">
        <f>E10/D10</f>
        <v>104313.3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184595</v>
      </c>
      <c r="F11" s="10">
        <f t="shared" ref="F11:F13" si="0">E11/D11</f>
        <v>9229.75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20</v>
      </c>
      <c r="E12" s="46">
        <v>135749</v>
      </c>
      <c r="F12" s="10">
        <f t="shared" si="0"/>
        <v>6787.45</v>
      </c>
      <c r="G12" s="3" t="s">
        <v>4</v>
      </c>
      <c r="H12" s="1"/>
    </row>
    <row r="13" spans="1:8" x14ac:dyDescent="0.25">
      <c r="A13" s="1"/>
      <c r="B13" s="50" t="s">
        <v>106</v>
      </c>
      <c r="C13" s="47">
        <v>2015</v>
      </c>
      <c r="D13" s="47">
        <v>20</v>
      </c>
      <c r="E13" s="46">
        <v>191031</v>
      </c>
      <c r="F13" s="10">
        <f t="shared" si="0"/>
        <v>9551.5499999999993</v>
      </c>
      <c r="G13" s="3" t="s">
        <v>4</v>
      </c>
      <c r="H13" s="1"/>
    </row>
    <row r="14" spans="1:8" x14ac:dyDescent="0.25">
      <c r="A14" s="1"/>
      <c r="B14" s="93" t="s">
        <v>108</v>
      </c>
      <c r="C14" s="94"/>
      <c r="D14" s="94"/>
      <c r="E14" s="95"/>
      <c r="F14" s="18">
        <f>SUM(F10:F13)</f>
        <v>129882.05</v>
      </c>
      <c r="G14" s="8" t="s">
        <v>4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</sheetData>
  <sheetProtection password="C6BD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1431154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1253000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178154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-71165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150000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-221165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253100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247800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2015'!F14</f>
        <v>129882.05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-241135.9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16353114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2910234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739272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-498377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506100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3657229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-389438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-1554508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-1713282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-3657228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</v>
      </c>
      <c r="F28" s="6" t="s">
        <v>4</v>
      </c>
      <c r="G28" s="16">
        <f>IF(E28&lt;0,0,-E28)</f>
        <v>-1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109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110</v>
      </c>
      <c r="C32" s="114"/>
      <c r="D32" s="115"/>
      <c r="E32" s="46">
        <v>16075000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0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16075000</v>
      </c>
      <c r="F35" s="6" t="s">
        <v>4</v>
      </c>
      <c r="G35" s="17">
        <f>-E35</f>
        <v>-16075000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278113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2016-12-13T16:18:36Z</dcterms:modified>
</cp:coreProperties>
</file>