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15" yWindow="525" windowWidth="1179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F22" i="11" l="1"/>
  <c r="F23" i="11"/>
  <c r="F24" i="11"/>
  <c r="G10" i="9" l="1"/>
  <c r="G30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2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43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<sst xmlns="http://schemas.openxmlformats.org/spreadsheetml/2006/main" count="265" uniqueCount="130">
  <si>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</si>
  <si>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</si>
  <si>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</si>
  <si>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</si>
  <si>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</si>
  <si>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</si>
  <si>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</si>
  <si>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</si>
  <si>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</si>
  <si>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</si>
  <si>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</si>
  <si>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</si>
  <si>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</si>
  <si>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</si>
  <si>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</si>
  <si>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</si>
  <si>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</si>
  <si>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</si>
  <si>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</si>
  <si>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</si>
  <si>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</si>
  <si>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</si>
  <si>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</si>
  <si>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</si>
  <si>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</si>
  <si>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</si>
  <si>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</si>
  <si>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</si>
  <si>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</si>
  <si>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</si>
  <si>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</si>
  <si>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</si>
  <si>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</si>
  <si>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</si>
  <si>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</si>
  <si>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</si>
  <si>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</si>
  <si>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</si>
  <si>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</si>
  <si>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</si>
  <si>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</si>
  <si>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</si>
  <si>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</si>
  <si>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</si>
  <si>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</si>
  <si>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</si>
  <si>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</si>
  <si>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</si>
  <si>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</si>
  <si>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</si>
  <si>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</si>
  <si>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</si>
  <si>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</si>
  <si>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</si>
  <si>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</si>
  <si>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</si>
  <si>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</si>
  <si>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</si>
  <si>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</si>
  <si>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</si>
  <si>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</si>
  <si>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</si>
  <si>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</si>
  <si>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</si>
  <si>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</si>
  <si>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</si>
  <si>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</si>
  <si>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</si>
  <si>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</si>
  <si>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</si>
  <si>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</si>
  <si>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</si>
  <si>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</si>
  <si>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</si>
  <si>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</si>
  <si>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</si>
  <si>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</si>
  <si>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</si>
  <si>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</si>
  <si>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</si>
  <si>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</si>
  <si>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</si>
  <si>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</si>
  <si>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</si>
  <si>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</si>
  <si>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</si>
  <si>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</si>
  <si>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</si>
  <si>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</si>
  <si>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</si>
  <si>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</si>
  <si>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</si>
  <si>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</si>
  <si>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</si>
  <si>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</si>
  <si>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</si>
  <si>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</si>
  <si>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</si>
  <si>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</si>
  <si>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</si>
  <si>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</si>
  <si>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</si>
  <si>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</si>
  <si>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</si>
  <si>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</si>
  <si>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</si>
  <si>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Pumpestationer i brønde (&lt; 6,25 m2), Mek/EL</t>
  </si>
  <si>
    <t>Pumpestationer i brønde (&lt; 6,25 m2), SRO</t>
  </si>
  <si>
    <t>Administrationbygninger</t>
  </si>
  <si>
    <t>Indløb med riste, Mek/EL</t>
  </si>
  <si>
    <t>Indløb med riste, Konstruktioner</t>
  </si>
  <si>
    <t>Efterklaringstanke, SRO</t>
  </si>
  <si>
    <t>Beluftningstanke, SRO</t>
  </si>
  <si>
    <t>Beluftningstanke, Mek/EL</t>
  </si>
  <si>
    <t>Forafvanding, slam, Konstruktion</t>
  </si>
  <si>
    <t xml:space="preserve">Ledningsnet ≤ Ø 200 mm </t>
  </si>
  <si>
    <t xml:space="preserve">Ø 200 mm &lt; Ledningsnet ≤ Ø 500 mm </t>
  </si>
  <si>
    <t>Ø 500 mm &lt; Ledningsnet ≤ Ø 800 mm</t>
  </si>
  <si>
    <t>Stik</t>
  </si>
  <si>
    <t>Brønde</t>
  </si>
  <si>
    <t>Ø 800 mm &lt; Ledningsnet ≤ Ø 1000 mm</t>
  </si>
  <si>
    <t>Pumpestationer i brønde (&lt; 6,25 m2), Konstruktioner</t>
  </si>
  <si>
    <t>Jordbassin Klasse A</t>
  </si>
  <si>
    <t>Tryksatte minipumpestationer (husstandssystemer)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</si>
  <si>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</si>
  <si>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</si>
  <si>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</si>
  <si>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</si>
  <si>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Pumpestationer m. overbygning (&lt; 20 m2), SRO</t>
  </si>
  <si>
    <t>Pumpestationer m. overbygning (&lt; 20 m2),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</si>
</sst>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127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33528788.33811805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873833.01569773548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121573.75204231682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424424.48298409395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32982790.103091642</v>
      </c>
      <c r="F13" s="38" t="s">
        <v>4</v>
      </c>
      <c r="G13" s="37">
        <f>E13</f>
        <v>32982790.103091642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-1357830</v>
      </c>
      <c r="F15" s="38" t="s">
        <v>4</v>
      </c>
      <c r="G15" s="37">
        <f>E15</f>
        <v>-1357830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153925.93999999994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828180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-265793.8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1926197.5298666665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2642509.6698666662</v>
      </c>
      <c r="F21" s="38" t="s">
        <v>4</v>
      </c>
      <c r="G21" s="37">
        <f>E21</f>
        <v>2642509.6698666662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-166345.03999999911</v>
      </c>
      <c r="F23" s="38" t="s">
        <v>4</v>
      </c>
      <c r="G23" s="37">
        <f>E23</f>
        <v>-166345.03999999911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34101124.732958309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11675632.06881368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20979323.253606636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873833.01569773548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33528788.33811805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32654955.322420314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0.3722980198317602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121573.75204231682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11675632.06881368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233512.64137627359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20979323.253606636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190911.84160782039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424424.48298409395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-13449368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-8018048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-5431320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-1357830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440331.2</v>
      </c>
      <c r="F10" s="10">
        <f>E10/D10</f>
        <v>88066.240000000005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162508.92000000001</v>
      </c>
      <c r="F11" s="10">
        <f t="shared" ref="F11:F42" si="0">E11/D11</f>
        <v>8125.4460000000008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2749.4</v>
      </c>
      <c r="F12" s="10">
        <f t="shared" si="0"/>
        <v>274.94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223617.59</v>
      </c>
      <c r="F13" s="10">
        <f t="shared" si="0"/>
        <v>2981.5678666666668</v>
      </c>
      <c r="G13" s="3" t="s">
        <v>4</v>
      </c>
      <c r="H13" s="1"/>
    </row>
    <row r="14" spans="1:8" x14ac:dyDescent="0.25">
      <c r="A14" s="1"/>
      <c r="B14" s="50" t="s">
        <v>107</v>
      </c>
      <c r="C14" s="47">
        <v>2015</v>
      </c>
      <c r="D14" s="47">
        <v>10</v>
      </c>
      <c r="E14" s="46">
        <v>3000</v>
      </c>
      <c r="F14" s="10">
        <f t="shared" si="0"/>
        <v>300</v>
      </c>
      <c r="G14" s="3" t="s">
        <v>4</v>
      </c>
      <c r="H14" s="1"/>
    </row>
    <row r="15" spans="1:8" x14ac:dyDescent="0.25">
      <c r="A15" s="1"/>
      <c r="B15" s="50" t="s">
        <v>106</v>
      </c>
      <c r="C15" s="47">
        <v>2015</v>
      </c>
      <c r="D15" s="47">
        <v>20</v>
      </c>
      <c r="E15" s="46">
        <v>561535.23</v>
      </c>
      <c r="F15" s="10">
        <f t="shared" si="0"/>
        <v>28076.761500000001</v>
      </c>
      <c r="G15" s="3" t="s">
        <v>4</v>
      </c>
      <c r="H15" s="1"/>
    </row>
    <row r="16" spans="1:8" x14ac:dyDescent="0.25">
      <c r="A16" s="1"/>
      <c r="B16" s="50" t="s">
        <v>106</v>
      </c>
      <c r="C16" s="47">
        <v>2015</v>
      </c>
      <c r="D16" s="47">
        <v>20</v>
      </c>
      <c r="E16" s="46">
        <v>120150.85</v>
      </c>
      <c r="F16" s="10">
        <f t="shared" si="0"/>
        <v>6007.5425000000005</v>
      </c>
      <c r="G16" s="3" t="s">
        <v>4</v>
      </c>
      <c r="H16" s="1"/>
    </row>
    <row r="17" spans="1:8" x14ac:dyDescent="0.25">
      <c r="A17" s="1"/>
      <c r="B17" s="50" t="s">
        <v>107</v>
      </c>
      <c r="C17" s="47">
        <v>2015</v>
      </c>
      <c r="D17" s="47">
        <v>10</v>
      </c>
      <c r="E17" s="46">
        <v>37290.85</v>
      </c>
      <c r="F17" s="10">
        <f t="shared" si="0"/>
        <v>3729.085</v>
      </c>
      <c r="G17" s="3" t="s">
        <v>4</v>
      </c>
      <c r="H17" s="1"/>
    </row>
    <row r="18" spans="1:8" x14ac:dyDescent="0.25">
      <c r="A18" s="1"/>
      <c r="B18" s="50" t="s">
        <v>106</v>
      </c>
      <c r="C18" s="47">
        <v>2015</v>
      </c>
      <c r="D18" s="47">
        <v>20</v>
      </c>
      <c r="E18" s="46">
        <v>157583.93</v>
      </c>
      <c r="F18" s="10">
        <f t="shared" si="0"/>
        <v>7879.1965</v>
      </c>
      <c r="G18" s="3" t="s">
        <v>4</v>
      </c>
      <c r="H18" s="1"/>
    </row>
    <row r="19" spans="1:8" x14ac:dyDescent="0.25">
      <c r="A19" s="1"/>
      <c r="B19" s="50" t="s">
        <v>108</v>
      </c>
      <c r="C19" s="47">
        <v>2015</v>
      </c>
      <c r="D19" s="47">
        <v>75</v>
      </c>
      <c r="E19" s="46">
        <v>230464.93</v>
      </c>
      <c r="F19" s="10">
        <f t="shared" si="0"/>
        <v>3072.8657333333331</v>
      </c>
      <c r="G19" s="3" t="s">
        <v>4</v>
      </c>
      <c r="H19" s="1"/>
    </row>
    <row r="20" spans="1:8" x14ac:dyDescent="0.25">
      <c r="A20" s="1"/>
      <c r="B20" s="50" t="s">
        <v>106</v>
      </c>
      <c r="C20" s="47">
        <v>2015</v>
      </c>
      <c r="D20" s="47">
        <v>20</v>
      </c>
      <c r="E20" s="46">
        <v>26053.24</v>
      </c>
      <c r="F20" s="10">
        <f t="shared" si="0"/>
        <v>1302.662</v>
      </c>
      <c r="G20" s="3" t="s">
        <v>4</v>
      </c>
      <c r="H20" s="1"/>
    </row>
    <row r="21" spans="1:8" x14ac:dyDescent="0.25">
      <c r="A21" s="1"/>
      <c r="B21" s="50" t="s">
        <v>106</v>
      </c>
      <c r="C21" s="47">
        <v>2015</v>
      </c>
      <c r="D21" s="47">
        <v>20</v>
      </c>
      <c r="E21" s="46">
        <v>299618.13</v>
      </c>
      <c r="F21" s="10">
        <f t="shared" si="0"/>
        <v>14980.906500000001</v>
      </c>
      <c r="G21" s="3" t="s">
        <v>4</v>
      </c>
      <c r="H21" s="1"/>
    </row>
    <row r="22" spans="1:8" x14ac:dyDescent="0.25">
      <c r="A22" s="1"/>
      <c r="B22" s="50" t="s">
        <v>128</v>
      </c>
      <c r="C22" s="47">
        <v>2015</v>
      </c>
      <c r="D22" s="47">
        <v>10</v>
      </c>
      <c r="E22" s="46">
        <v>159959.70000000001</v>
      </c>
      <c r="F22" s="10">
        <f t="shared" si="0"/>
        <v>15995.970000000001</v>
      </c>
      <c r="G22" s="3" t="s">
        <v>4</v>
      </c>
      <c r="H22" s="1"/>
    </row>
    <row r="23" spans="1:8" x14ac:dyDescent="0.25">
      <c r="A23" s="1"/>
      <c r="B23" s="50" t="s">
        <v>129</v>
      </c>
      <c r="C23" s="47">
        <v>2015</v>
      </c>
      <c r="D23" s="47">
        <v>20</v>
      </c>
      <c r="E23" s="46">
        <v>962642.16</v>
      </c>
      <c r="F23" s="10">
        <f t="shared" si="0"/>
        <v>48132.108</v>
      </c>
      <c r="G23" s="3" t="s">
        <v>4</v>
      </c>
      <c r="H23" s="1"/>
    </row>
    <row r="24" spans="1:8" x14ac:dyDescent="0.25">
      <c r="A24" s="1"/>
      <c r="B24" s="50" t="s">
        <v>129</v>
      </c>
      <c r="C24" s="47">
        <v>2015</v>
      </c>
      <c r="D24" s="47">
        <v>20</v>
      </c>
      <c r="E24" s="46">
        <v>359298.75</v>
      </c>
      <c r="F24" s="10">
        <f t="shared" si="0"/>
        <v>17964.9375</v>
      </c>
      <c r="G24" s="3" t="s">
        <v>4</v>
      </c>
      <c r="H24" s="1"/>
    </row>
    <row r="25" spans="1:8" x14ac:dyDescent="0.25">
      <c r="A25" s="1"/>
      <c r="B25" s="50" t="s">
        <v>109</v>
      </c>
      <c r="C25" s="47">
        <v>2015</v>
      </c>
      <c r="D25" s="47">
        <v>20</v>
      </c>
      <c r="E25" s="46">
        <v>92654.93</v>
      </c>
      <c r="F25" s="10">
        <f t="shared" si="0"/>
        <v>4632.7464999999993</v>
      </c>
      <c r="G25" s="3" t="s">
        <v>4</v>
      </c>
      <c r="H25" s="1"/>
    </row>
    <row r="26" spans="1:8" x14ac:dyDescent="0.25">
      <c r="A26" s="1"/>
      <c r="B26" s="50" t="s">
        <v>110</v>
      </c>
      <c r="C26" s="47">
        <v>2015</v>
      </c>
      <c r="D26" s="47">
        <v>60</v>
      </c>
      <c r="E26" s="46">
        <v>26417</v>
      </c>
      <c r="F26" s="10">
        <f t="shared" si="0"/>
        <v>440.28333333333336</v>
      </c>
      <c r="G26" s="3" t="s">
        <v>4</v>
      </c>
      <c r="H26" s="1"/>
    </row>
    <row r="27" spans="1:8" x14ac:dyDescent="0.25">
      <c r="A27" s="1"/>
      <c r="B27" s="50" t="s">
        <v>111</v>
      </c>
      <c r="C27" s="47">
        <v>2015</v>
      </c>
      <c r="D27" s="47">
        <v>10</v>
      </c>
      <c r="E27" s="46">
        <v>172736.09</v>
      </c>
      <c r="F27" s="10">
        <f t="shared" si="0"/>
        <v>17273.609</v>
      </c>
      <c r="G27" s="3" t="s">
        <v>4</v>
      </c>
      <c r="H27" s="1"/>
    </row>
    <row r="28" spans="1:8" x14ac:dyDescent="0.25">
      <c r="A28" s="1"/>
      <c r="B28" s="50" t="s">
        <v>105</v>
      </c>
      <c r="C28" s="47">
        <v>2015</v>
      </c>
      <c r="D28" s="47">
        <v>5</v>
      </c>
      <c r="E28" s="46">
        <v>26820</v>
      </c>
      <c r="F28" s="10">
        <f t="shared" si="0"/>
        <v>5364</v>
      </c>
      <c r="G28" s="3" t="s">
        <v>4</v>
      </c>
      <c r="H28" s="1"/>
    </row>
    <row r="29" spans="1:8" x14ac:dyDescent="0.25">
      <c r="A29" s="1"/>
      <c r="B29" s="50" t="s">
        <v>112</v>
      </c>
      <c r="C29" s="47">
        <v>2015</v>
      </c>
      <c r="D29" s="47">
        <v>10</v>
      </c>
      <c r="E29" s="46">
        <v>753316.16</v>
      </c>
      <c r="F29" s="10">
        <f t="shared" si="0"/>
        <v>75331.616000000009</v>
      </c>
      <c r="G29" s="3" t="s">
        <v>4</v>
      </c>
      <c r="H29" s="1"/>
    </row>
    <row r="30" spans="1:8" x14ac:dyDescent="0.25">
      <c r="A30" s="1"/>
      <c r="B30" s="50" t="s">
        <v>113</v>
      </c>
      <c r="C30" s="47">
        <v>2015</v>
      </c>
      <c r="D30" s="47">
        <v>20</v>
      </c>
      <c r="E30" s="46">
        <v>372000</v>
      </c>
      <c r="F30" s="10">
        <f t="shared" si="0"/>
        <v>18600</v>
      </c>
      <c r="G30" s="3" t="s">
        <v>4</v>
      </c>
      <c r="H30" s="1"/>
    </row>
    <row r="31" spans="1:8" x14ac:dyDescent="0.25">
      <c r="A31" s="1"/>
      <c r="B31" s="50" t="s">
        <v>105</v>
      </c>
      <c r="C31" s="47">
        <v>2015</v>
      </c>
      <c r="D31" s="47">
        <v>5</v>
      </c>
      <c r="E31" s="46">
        <v>159903</v>
      </c>
      <c r="F31" s="10">
        <f t="shared" si="0"/>
        <v>31980.6</v>
      </c>
      <c r="G31" s="3" t="s">
        <v>4</v>
      </c>
      <c r="H31" s="1"/>
    </row>
    <row r="32" spans="1:8" x14ac:dyDescent="0.25">
      <c r="A32" s="1"/>
      <c r="B32" s="50" t="s">
        <v>105</v>
      </c>
      <c r="C32" s="47">
        <v>2015</v>
      </c>
      <c r="D32" s="47">
        <v>5</v>
      </c>
      <c r="E32" s="46">
        <v>85977</v>
      </c>
      <c r="F32" s="10">
        <f t="shared" si="0"/>
        <v>17195.400000000001</v>
      </c>
      <c r="G32" s="3" t="s">
        <v>4</v>
      </c>
      <c r="H32" s="1"/>
    </row>
    <row r="33" spans="1:8" x14ac:dyDescent="0.25">
      <c r="A33" s="1"/>
      <c r="B33" s="50" t="s">
        <v>114</v>
      </c>
      <c r="C33" s="47">
        <v>2015</v>
      </c>
      <c r="D33" s="47">
        <v>60</v>
      </c>
      <c r="E33" s="46">
        <v>56532.86</v>
      </c>
      <c r="F33" s="10">
        <f t="shared" si="0"/>
        <v>942.21433333333334</v>
      </c>
      <c r="G33" s="3" t="s">
        <v>4</v>
      </c>
      <c r="H33" s="1"/>
    </row>
    <row r="34" spans="1:8" x14ac:dyDescent="0.25">
      <c r="A34" s="1"/>
      <c r="B34" s="50" t="s">
        <v>115</v>
      </c>
      <c r="C34" s="47">
        <v>2015</v>
      </c>
      <c r="D34" s="47">
        <v>75</v>
      </c>
      <c r="E34" s="46">
        <v>14815609</v>
      </c>
      <c r="F34" s="10">
        <f t="shared" si="0"/>
        <v>197541.45333333334</v>
      </c>
      <c r="G34" s="3" t="s">
        <v>4</v>
      </c>
      <c r="H34" s="1"/>
    </row>
    <row r="35" spans="1:8" x14ac:dyDescent="0.25">
      <c r="A35" s="1"/>
      <c r="B35" s="50" t="s">
        <v>116</v>
      </c>
      <c r="C35" s="47">
        <v>2015</v>
      </c>
      <c r="D35" s="47">
        <v>75</v>
      </c>
      <c r="E35" s="46">
        <v>9955371</v>
      </c>
      <c r="F35" s="10">
        <f t="shared" si="0"/>
        <v>132738.28</v>
      </c>
      <c r="G35" s="3" t="s">
        <v>4</v>
      </c>
      <c r="H35" s="1"/>
    </row>
    <row r="36" spans="1:8" x14ac:dyDescent="0.25">
      <c r="A36" s="1"/>
      <c r="B36" s="50" t="s">
        <v>117</v>
      </c>
      <c r="C36" s="47">
        <v>2015</v>
      </c>
      <c r="D36" s="47">
        <v>75</v>
      </c>
      <c r="E36" s="46">
        <v>4137019</v>
      </c>
      <c r="F36" s="10">
        <f t="shared" si="0"/>
        <v>55160.253333333334</v>
      </c>
      <c r="G36" s="3" t="s">
        <v>4</v>
      </c>
      <c r="H36" s="1"/>
    </row>
    <row r="37" spans="1:8" x14ac:dyDescent="0.25">
      <c r="A37" s="1"/>
      <c r="B37" s="50" t="s">
        <v>118</v>
      </c>
      <c r="C37" s="47">
        <v>2015</v>
      </c>
      <c r="D37" s="47">
        <v>75</v>
      </c>
      <c r="E37" s="46">
        <v>2702043</v>
      </c>
      <c r="F37" s="10">
        <f t="shared" si="0"/>
        <v>36027.24</v>
      </c>
      <c r="G37" s="3" t="s">
        <v>4</v>
      </c>
      <c r="H37" s="1"/>
    </row>
    <row r="38" spans="1:8" x14ac:dyDescent="0.25">
      <c r="A38" s="1"/>
      <c r="B38" s="50" t="s">
        <v>119</v>
      </c>
      <c r="C38" s="47">
        <v>2015</v>
      </c>
      <c r="D38" s="47">
        <v>75</v>
      </c>
      <c r="E38" s="46">
        <v>4822055</v>
      </c>
      <c r="F38" s="10">
        <f t="shared" si="0"/>
        <v>64294.066666666666</v>
      </c>
      <c r="G38" s="3" t="s">
        <v>4</v>
      </c>
      <c r="H38" s="1"/>
    </row>
    <row r="39" spans="1:8" x14ac:dyDescent="0.25">
      <c r="A39" s="1"/>
      <c r="B39" s="50" t="s">
        <v>120</v>
      </c>
      <c r="C39" s="47">
        <v>2015</v>
      </c>
      <c r="D39" s="47">
        <v>75</v>
      </c>
      <c r="E39" s="46">
        <v>4300864</v>
      </c>
      <c r="F39" s="10">
        <f t="shared" si="0"/>
        <v>57344.853333333333</v>
      </c>
      <c r="G39" s="3" t="s">
        <v>4</v>
      </c>
      <c r="H39" s="1"/>
    </row>
    <row r="40" spans="1:8" x14ac:dyDescent="0.25">
      <c r="A40" s="1"/>
      <c r="B40" s="50" t="s">
        <v>121</v>
      </c>
      <c r="C40" s="47">
        <v>2015</v>
      </c>
      <c r="D40" s="47">
        <v>50</v>
      </c>
      <c r="E40" s="46">
        <v>4427671</v>
      </c>
      <c r="F40" s="10">
        <f t="shared" si="0"/>
        <v>88553.42</v>
      </c>
      <c r="G40" s="3" t="s">
        <v>4</v>
      </c>
      <c r="H40" s="1"/>
    </row>
    <row r="41" spans="1:8" x14ac:dyDescent="0.25">
      <c r="A41" s="1"/>
      <c r="B41" s="50" t="s">
        <v>122</v>
      </c>
      <c r="C41" s="47">
        <v>2015</v>
      </c>
      <c r="D41" s="47">
        <v>50</v>
      </c>
      <c r="E41" s="46">
        <v>2102655</v>
      </c>
      <c r="F41" s="10">
        <f t="shared" si="0"/>
        <v>42053.1</v>
      </c>
      <c r="G41" s="3" t="s">
        <v>4</v>
      </c>
      <c r="H41" s="1"/>
    </row>
    <row r="42" spans="1:8" x14ac:dyDescent="0.25">
      <c r="A42" s="1"/>
      <c r="B42" s="50" t="s">
        <v>123</v>
      </c>
      <c r="C42" s="47">
        <v>2015</v>
      </c>
      <c r="D42" s="47">
        <v>30</v>
      </c>
      <c r="E42" s="46">
        <v>122052</v>
      </c>
      <c r="F42" s="10">
        <f t="shared" si="0"/>
        <v>4068.4</v>
      </c>
      <c r="G42" s="3" t="s">
        <v>4</v>
      </c>
      <c r="H42" s="1"/>
    </row>
    <row r="43" spans="1:8" x14ac:dyDescent="0.25">
      <c r="A43" s="1"/>
      <c r="B43" s="93" t="s">
        <v>124</v>
      </c>
      <c r="C43" s="94"/>
      <c r="D43" s="94"/>
      <c r="E43" s="95"/>
      <c r="F43" s="18">
        <f>SUM(F10:F42)</f>
        <v>1096431.7649333333</v>
      </c>
      <c r="G43" s="8" t="s">
        <v>4</v>
      </c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</sheetData>
  <sheetProtection password="C6BD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930925.94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777000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153925.93999999994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453180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-375000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828180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34206.199999999997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300000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-265793.8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133333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133333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2015'!F43</f>
        <v>1096431.7649333333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1926197.5298666665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29531067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16265134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1312780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552244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266667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18396825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134400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134400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-2762422.35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-11831010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-14593432.35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3937792.6500000004</v>
      </c>
      <c r="F28" s="6" t="s">
        <v>4</v>
      </c>
      <c r="G28" s="16">
        <f>IF(E28&lt;0,0,-E28)</f>
        <v>-3937792.6500000004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126</v>
      </c>
      <c r="C32" s="114"/>
      <c r="D32" s="115"/>
      <c r="E32" s="46">
        <v>23545149.91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2214469.48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25759619.390000001</v>
      </c>
      <c r="F35" s="6" t="s">
        <v>4</v>
      </c>
      <c r="G35" s="17">
        <f>-E35</f>
        <v>-25759619.390000001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-166345.03999999911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2016-12-13T16:25:12Z</dcterms:modified>
</cp:coreProperties>
</file>