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1" i="8" s="1"/>
  <c r="E31" i="8" s="1"/>
  <c r="F8" i="2" l="1"/>
  <c r="F8" i="7"/>
  <c r="F10" i="7" s="1"/>
  <c r="F9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<sst xmlns="http://schemas.openxmlformats.org/spreadsheetml/2006/main" count="350" uniqueCount="191">
  <si>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</si>
  <si>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</si>
  <si>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</si>
  <si>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</si>
  <si>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</si>
  <si>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</si>
  <si>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</si>
  <si>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</si>
  <si>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</si>
  <si>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</si>
  <si>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</si>
  <si>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</si>
  <si>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</si>
  <si>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</si>
  <si>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</si>
  <si>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</si>
  <si>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</si>
  <si>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</si>
  <si>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</si>
  <si>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</si>
  <si>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</si>
  <si>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</si>
  <si>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</si>
  <si>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</si>
  <si>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</si>
  <si>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</si>
  <si>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</si>
  <si>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</si>
  <si>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</si>
  <si>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</si>
  <si>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</si>
  <si>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</si>
  <si>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</si>
  <si>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</si>
  <si>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</si>
  <si>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</si>
  <si>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</si>
  <si>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</si>
  <si>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</si>
  <si>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</si>
  <si>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</si>
  <si>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</si>
  <si>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</si>
  <si>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</si>
  <si>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</si>
  <si>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</si>
  <si>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</si>
  <si>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</si>
  <si>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</si>
  <si>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</si>
  <si>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</si>
  <si>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</si>
  <si>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</si>
  <si>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</si>
  <si>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</si>
  <si>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</si>
  <si>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</si>
  <si>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</si>
  <si>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</si>
  <si>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</si>
  <si>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</si>
  <si>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</si>
  <si>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</si>
  <si>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</si>
  <si>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</si>
  <si>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</si>
  <si>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</si>
  <si>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</si>
  <si>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</si>
  <si>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</si>
  <si>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</si>
  <si>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</si>
  <si>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</si>
  <si>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</si>
  <si>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</si>
  <si>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</si>
  <si>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</si>
  <si>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</si>
  <si>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</si>
  <si>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</si>
  <si>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</si>
  <si>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</si>
  <si>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</si>
  <si>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</si>
  <si>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</si>
  <si>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</si>
  <si>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</si>
  <si>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</si>
  <si>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</si>
  <si>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</si>
  <si>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</si>
  <si>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</si>
  <si>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</si>
  <si>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</si>
  <si>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</si>
  <si>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</si>
  <si>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</si>
  <si>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</si>
  <si>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</si>
  <si>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</si>
  <si>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</si>
  <si>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</si>
  <si>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</si>
  <si>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</si>
  <si>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</si>
  <si>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</si>
  <si>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</si>
  <si>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</si>
  <si>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</si>
  <si>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</si>
  <si>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</si>
  <si>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</si>
  <si>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</si>
  <si>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</si>
  <si>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</si>
  <si>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</si>
  <si>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</si>
  <si>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</si>
  <si>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</si>
  <si>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</si>
  <si>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</si>
  <si>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</si>
  <si>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</si>
  <si>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</si>
  <si>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</si>
  <si>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</si>
  <si>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</si>
  <si>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</si>
  <si>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</si>
  <si>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</si>
  <si>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</si>
  <si>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</si>
  <si>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</si>
  <si>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</si>
  <si>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</si>
  <si>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</si>
  <si>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</si>
  <si>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</si>
  <si>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</si>
  <si>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</si>
  <si>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</si>
  <si>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</si>
  <si>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</si>
  <si>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</si>
  <si>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</si>
  <si>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</si>
  <si>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</si>
  <si>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</si>
  <si>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</si>
  <si>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</si>
  <si>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</si>
  <si>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</si>
  <si>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</si>
  <si>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</si>
  <si>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</si>
  <si>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</si>
  <si>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</si>
  <si>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</si>
  <si>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</si>
  <si>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</si>
  <si>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</si>
  <si>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</si>
  <si>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</si>
  <si>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</si>
  <si>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</si>
  <si>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</si>
  <si>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</si>
  <si>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</si>
  <si>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</si>
  <si>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</si>
  <si>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</si>
  <si>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</si>
  <si>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</si>
  <si>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</si>
  <si>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</si>
  <si>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</si>
  <si>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</si>
  <si>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</si>
  <si>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</si>
  <si>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</si>
  <si>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</si>
  <si>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2014</t>
  </si>
  <si>
    <t>8</t>
  </si>
  <si>
    <t>Fjernaflæsningsudstyr</t>
  </si>
  <si>
    <t>Boring (inkl. etablering, forerør, filter og prøvepumpning)</t>
  </si>
  <si>
    <t>Skyllevandsbehandling, inkl. UV-filter mv., Mek./EL</t>
  </si>
  <si>
    <t>Ejendomsskatter</t>
  </si>
  <si>
    <t>Rødding Vandværk Amba</t>
  </si>
  <si>
    <t>V158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</si>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</sst>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topLeftCell="A4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Rødding Vandværk Amba</v>
      </c>
      <c r="B1" s="56"/>
      <c r="C1" s="56"/>
      <c r="D1" s="56"/>
      <c r="E1" s="56"/>
    </row>
    <row r="2" spans="1:5" x14ac:dyDescent="0.25">
      <c r="A2" s="220" t="str">
        <f>'1. Forside'!A2</f>
        <v>V158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Rødding Vandværk Amba</v>
      </c>
      <c r="B1" s="26"/>
      <c r="C1" s="26"/>
      <c r="D1" s="26"/>
      <c r="E1" s="26"/>
    </row>
    <row r="2" spans="1:5" x14ac:dyDescent="0.25">
      <c r="A2" s="221" t="str">
        <f>'1. Forside'!A2</f>
        <v>V158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25400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-21400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-17966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14000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-31966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Rødding Vandværk Amba</v>
      </c>
      <c r="B1" s="26"/>
      <c r="C1" s="26"/>
      <c r="D1" s="26"/>
      <c r="E1" s="26"/>
    </row>
    <row r="2" spans="1:5" x14ac:dyDescent="0.25">
      <c r="A2" s="221" t="str">
        <f>'1. Forside'!A2</f>
        <v>V158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-2337338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-1195986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-1141352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-228270.4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Rødding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5438945.4941208288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1201041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175693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85841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12000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1474575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76000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24762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100762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-200000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-200000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1375337</v>
      </c>
      <c r="D27" s="79" t="s">
        <v>0</v>
      </c>
      <c r="E27" s="10">
        <f>IF(C27&lt;0,0,-C27)</f>
        <v>-1375337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783711.49412082881</v>
      </c>
      <c r="D31" s="79" t="s">
        <v>0</v>
      </c>
      <c r="E31" s="10">
        <f>-C31</f>
        <v>-783711.49412082881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3279897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3279897</v>
      </c>
      <c r="D36" s="79" t="s">
        <v>0</v>
      </c>
      <c r="E36" s="10">
        <f>-C36</f>
        <v>-3279897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Rødding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237866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>
        <v>0</v>
      </c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237866</v>
      </c>
      <c r="F11" s="226" t="s">
        <v>0</v>
      </c>
      <c r="G11" s="55">
        <f>E11+G7-G8-G9</f>
        <v>237866</v>
      </c>
      <c r="H11" s="226" t="s">
        <v>0</v>
      </c>
      <c r="I11" s="55">
        <f>G11+I7-I8-I9</f>
        <v>237866</v>
      </c>
      <c r="J11" s="226" t="s">
        <v>0</v>
      </c>
      <c r="K11" s="55">
        <f>K7-K8-K9+K10+I11</f>
        <v>237866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Rødding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1457589.4153705647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-5538.8397784081453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-72879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1379171.5755921565</v>
      </c>
      <c r="D13" s="79" t="s">
        <v>0</v>
      </c>
      <c r="E13" s="6">
        <f>C13</f>
        <v>1379171.5755921565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1096838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189</v>
      </c>
      <c r="C16" s="14">
        <f>'6. Gennemførte investeringer'!F11</f>
        <v>200693.33333333331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30000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45333.333333333336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1372864.6666666665</v>
      </c>
      <c r="D19" s="79" t="s">
        <v>0</v>
      </c>
      <c r="E19" s="8">
        <f>C19</f>
        <v>1372864.6666666665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35225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1609645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35500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1086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-21400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-31966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1628090</v>
      </c>
      <c r="D29" s="79" t="s">
        <v>0</v>
      </c>
      <c r="E29" s="6">
        <f>C29</f>
        <v>1628090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-228270.4</v>
      </c>
      <c r="D31" s="79" t="s">
        <v>0</v>
      </c>
      <c r="E31" s="10">
        <f>C31</f>
        <v>-228270.4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4151855.8422588226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249457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16.643573210047514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10.190978173628411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Rødding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1457589.4153705647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1457589.4153705647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1457589.4153705647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-5538.8397784081453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Rødding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907932.44683432474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1452050.5755921565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1457589.4153705647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317608.73360924603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72879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Rødding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53248433.719530411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1096838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1096838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Rødding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181</v>
      </c>
      <c r="D8" s="31" t="s">
        <v>182</v>
      </c>
      <c r="E8" s="32">
        <v>200000</v>
      </c>
      <c r="F8" s="34">
        <f t="shared" ref="F8" si="0">E8/D8</f>
        <v>25000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25000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175693.33333333331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200693.33333333331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Rødding Vandværk Amba</v>
      </c>
      <c r="B1" s="162"/>
      <c r="C1" s="162"/>
      <c r="D1" s="162"/>
      <c r="E1" s="162"/>
    </row>
    <row r="2" spans="1:5" x14ac:dyDescent="0.25">
      <c r="A2" s="1" t="str">
        <f>'1. Forside'!A2</f>
        <v>V158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20000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25000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30000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Rødding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30</v>
      </c>
      <c r="E8" s="32">
        <v>1000000</v>
      </c>
      <c r="F8" s="45">
        <f>E8/D8</f>
        <v>33333.333333333336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2016</v>
      </c>
      <c r="D9" s="31">
        <v>25</v>
      </c>
      <c r="E9" s="32">
        <v>300000</v>
      </c>
      <c r="F9" s="45">
        <f t="shared" ref="F9" si="0">E9/D9</f>
        <v>12000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33333.333333333336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12000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45333.333333333336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Rødding Vandværk Amba</v>
      </c>
      <c r="B1" s="56"/>
      <c r="C1" s="56"/>
      <c r="D1" s="176"/>
      <c r="E1" s="56"/>
    </row>
    <row r="2" spans="1:5" x14ac:dyDescent="0.25">
      <c r="A2" s="220" t="str">
        <f>'1. Forside'!A2</f>
        <v>V158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2225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35225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190</v>
      </c>
      <c r="C13" s="180">
        <v>1609645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1609645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15500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35500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1594786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1593700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1086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2015-09-17T12:26:26Z</dcterms:modified>
</cp:coreProperties>
</file>