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570" yWindow="330" windowWidth="14310" windowHeight="1395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7" i="11"/>
  <c r="F10" i="11"/>
  <c r="F28" i="11" s="1"/>
  <c r="G29" i="12" s="1"/>
  <c r="G13" i="10"/>
  <c r="E15" i="2" s="1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<sst xmlns="http://schemas.openxmlformats.org/spreadsheetml/2006/main" count="235" uniqueCount="127">
  <si>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</si>
  <si>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</si>
  <si>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</si>
  <si>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</si>
  <si>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</si>
  <si>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</si>
  <si>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</si>
  <si>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</si>
  <si>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</si>
  <si>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</si>
  <si>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</si>
  <si>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</si>
  <si>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</si>
  <si>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</si>
  <si>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</si>
  <si>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</si>
  <si>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</si>
  <si>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</si>
  <si>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</si>
  <si>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</si>
  <si>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</si>
  <si>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</si>
  <si>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</si>
  <si>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</si>
  <si>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</si>
  <si>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</si>
  <si>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</si>
  <si>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</si>
  <si>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</si>
  <si>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</si>
  <si>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</si>
  <si>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</si>
  <si>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</si>
  <si>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</si>
  <si>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</si>
  <si>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</si>
  <si>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</si>
  <si>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</si>
  <si>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</si>
  <si>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</si>
  <si>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</si>
  <si>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</si>
  <si>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</si>
  <si>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</si>
  <si>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</si>
  <si>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</si>
  <si>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</si>
  <si>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</si>
  <si>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</si>
  <si>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</si>
  <si>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</si>
  <si>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</si>
  <si>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</si>
  <si>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</si>
  <si>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</si>
  <si>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</si>
  <si>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</si>
  <si>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</si>
  <si>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</si>
  <si>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</si>
  <si>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</si>
  <si>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</si>
  <si>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</si>
  <si>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</si>
  <si>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</si>
  <si>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</si>
  <si>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</si>
  <si>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</si>
  <si>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</si>
  <si>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</si>
  <si>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</si>
  <si>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</si>
  <si>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</si>
  <si>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</si>
  <si>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</si>
  <si>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</si>
  <si>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</si>
  <si>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</si>
  <si>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</si>
  <si>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</si>
  <si>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</si>
  <si>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</si>
  <si>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</si>
  <si>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</si>
  <si>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</si>
  <si>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</si>
  <si>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</si>
  <si>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</si>
  <si>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</si>
  <si>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</si>
  <si>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</si>
  <si>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</si>
  <si>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</si>
  <si>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</si>
  <si>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</si>
  <si>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</si>
  <si>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</si>
  <si>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</si>
  <si>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</si>
  <si>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</si>
  <si>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</si>
  <si>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</si>
  <si>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</si>
  <si>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</si>
  <si>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</si>
  <si>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</si>
  <si>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</si>
  <si>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Brønde</t>
  </si>
  <si>
    <t>Stik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</si>
  <si>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</si>
  <si>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</si>
  <si>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</si>
  <si>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</si>
  <si>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</si>
  <si>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</si>
  <si>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</si>
  <si>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Tryksatte minipumpestationer (husstandssystemer)</t>
  </si>
  <si>
    <t>Jordbassin Klasse A</t>
  </si>
  <si>
    <t>Jordbassin Klasse B</t>
  </si>
  <si>
    <t>Køretøjer, små lastvogne (&lt; 3.500 kg.)</t>
  </si>
  <si>
    <t>Arbejdsplads</t>
  </si>
  <si>
    <t>Administrationbygninger</t>
  </si>
  <si>
    <t>Ø 500 mm &lt; Ledningsnet ≤ Ø 800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</si>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</sst>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126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90589773.186915904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6926895.0913453195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334893.18607347331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1045365.432052528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89209514.568789914</v>
      </c>
      <c r="F13" s="38" t="s">
        <v>4</v>
      </c>
      <c r="G13" s="37">
        <f>E13</f>
        <v>89209514.568789914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-486812</v>
      </c>
      <c r="F15" s="38" t="s">
        <v>4</v>
      </c>
      <c r="G15" s="37">
        <f>E15</f>
        <v>-486812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-1465198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1106878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1205814.3900000001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847494.39000000013</v>
      </c>
      <c r="F21" s="38" t="s">
        <v>4</v>
      </c>
      <c r="G21" s="37">
        <f>E21</f>
        <v>847494.39000000013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2249015</v>
      </c>
      <c r="F23" s="38" t="s">
        <v>4</v>
      </c>
      <c r="G23" s="37">
        <f>E23</f>
        <v>2249015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91819211.958789915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26058095.539709698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57604782.555860877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6926895.0913453195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90589773.186915904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83662878.095570579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0.4002888660977153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334893.18607347331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26058095.539709698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521161.91079419397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57604782.555860877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524203.52125833399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1045365.432052528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-6019308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-4072060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-1947248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-486812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12169607</v>
      </c>
      <c r="F10" s="10">
        <f>E10/D10</f>
        <v>162261.42666666667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8796593</v>
      </c>
      <c r="F11" s="10">
        <f t="shared" ref="F11:F27" si="0">E11/D11</f>
        <v>117287.90666666666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7390400</v>
      </c>
      <c r="F12" s="10">
        <f t="shared" si="0"/>
        <v>98538.666666666672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5891950</v>
      </c>
      <c r="F13" s="10">
        <f t="shared" si="0"/>
        <v>78559.333333333328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40</v>
      </c>
      <c r="E14" s="46">
        <v>10867669</v>
      </c>
      <c r="F14" s="10">
        <f t="shared" si="0"/>
        <v>271691.72499999998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2417219</v>
      </c>
      <c r="F15" s="10">
        <f t="shared" si="0"/>
        <v>48344.38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581650</v>
      </c>
      <c r="F16" s="10">
        <f t="shared" si="0"/>
        <v>29082.5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10</v>
      </c>
      <c r="E17" s="46">
        <v>145353</v>
      </c>
      <c r="F17" s="10">
        <f t="shared" si="0"/>
        <v>14535.3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2022827</v>
      </c>
      <c r="F18" s="10">
        <f t="shared" si="0"/>
        <v>40456.54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5438159</v>
      </c>
      <c r="F19" s="10">
        <f t="shared" si="0"/>
        <v>271907.95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10</v>
      </c>
      <c r="E20" s="46">
        <v>1965527</v>
      </c>
      <c r="F20" s="10">
        <f t="shared" si="0"/>
        <v>196552.7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30</v>
      </c>
      <c r="E21" s="46">
        <v>74929</v>
      </c>
      <c r="F21" s="10">
        <f t="shared" si="0"/>
        <v>2497.6333333333332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2621199</v>
      </c>
      <c r="F22" s="10">
        <f t="shared" si="0"/>
        <v>52423.98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1329062</v>
      </c>
      <c r="F23" s="10">
        <f t="shared" si="0"/>
        <v>26581.24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</v>
      </c>
      <c r="E24" s="46">
        <v>334240</v>
      </c>
      <c r="F24" s="10">
        <f t="shared" si="0"/>
        <v>66848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5</v>
      </c>
      <c r="E25" s="46">
        <v>2122145</v>
      </c>
      <c r="F25" s="10">
        <f t="shared" si="0"/>
        <v>424429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75</v>
      </c>
      <c r="E26" s="46">
        <v>2924</v>
      </c>
      <c r="F26" s="10">
        <f t="shared" si="0"/>
        <v>38.986666666666665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75</v>
      </c>
      <c r="E27" s="46">
        <v>1099457</v>
      </c>
      <c r="F27" s="10">
        <f t="shared" si="0"/>
        <v>14659.426666666666</v>
      </c>
      <c r="G27" s="3" t="s">
        <v>4</v>
      </c>
      <c r="H27" s="1"/>
    </row>
    <row r="28" spans="1:8" x14ac:dyDescent="0.25">
      <c r="A28" s="1"/>
      <c r="B28" s="93" t="s">
        <v>123</v>
      </c>
      <c r="C28" s="94"/>
      <c r="D28" s="94"/>
      <c r="E28" s="95"/>
      <c r="F28" s="18">
        <f>SUM(F10:F27)</f>
        <v>1916696.6950000001</v>
      </c>
      <c r="G28" s="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7473802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8939000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-1465198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1831878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725000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1106878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1091887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1535692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2015'!F28</f>
        <v>1916696.6950000001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1205814.3900000001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22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79765287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44352915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5276446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275990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2384107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52289458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5456515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37000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5493515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-3069491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-21907986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-29257720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-54235197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3547776</v>
      </c>
      <c r="F28" s="6" t="s">
        <v>4</v>
      </c>
      <c r="G28" s="16">
        <f>IF(E28&lt;0,0,-E28)</f>
        <v>-3547776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124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125</v>
      </c>
      <c r="C32" s="114"/>
      <c r="D32" s="115"/>
      <c r="E32" s="46">
        <v>71027143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2941353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73968496</v>
      </c>
      <c r="F35" s="6" t="s">
        <v>4</v>
      </c>
      <c r="G35" s="17">
        <f>-E35</f>
        <v>-73968496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2249015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2016-12-13T16:27:03Z</dcterms:modified>
</cp:coreProperties>
</file>