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920" yWindow="150" windowWidth="19890" windowHeight="1038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E28" i="13" l="1"/>
  <c r="G28" i="13" s="1"/>
  <c r="F13" i="11"/>
  <c r="G29" i="12" s="1"/>
  <c r="G30" i="12" s="1"/>
  <c r="E19" i="2" s="1"/>
  <c r="E20" i="2" s="1"/>
  <c r="G20" i="2" s="1"/>
  <c r="G9" i="9"/>
  <c r="E11" i="2" s="1"/>
  <c r="E9" i="2"/>
  <c r="E9" i="4" l="1"/>
  <c r="E12" i="2"/>
  <c r="G12" i="2" s="1"/>
  <c r="G23" i="2" s="1"/>
  <c r="E12" i="4" l="1"/>
  <c r="E11" i="4"/>
  <c r="E13" i="4"/>
  <c r="G13" i="4" s="1"/>
  <c r="G16" i="4" s="1"/>
  <c r="E9" i="5"/>
  <c r="E12" i="5" l="1"/>
  <c r="E9" i="6"/>
  <c r="E11" i="5"/>
  <c r="E13" i="5" s="1"/>
  <c r="G13" i="5" s="1"/>
  <c r="G16" i="5" s="1"/>
  <c r="E11" i="6" l="1"/>
  <c r="E13" i="6" s="1"/>
  <c r="G13" i="6" s="1"/>
  <c r="G16" i="6" s="1"/>
  <c r="E12" i="6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<sst xmlns="http://schemas.openxmlformats.org/spreadsheetml/2006/main" count="248" uniqueCount="121">
  <si>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</si>
  <si>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</si>
  <si>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</si>
  <si>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</si>
  <si>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</si>
  <si>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</si>
  <si>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</si>
  <si>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</si>
  <si>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</si>
  <si>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</si>
  <si>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</si>
  <si>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</si>
  <si>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</si>
  <si>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</si>
  <si>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</si>
  <si>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</si>
  <si>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</si>
  <si>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</si>
  <si>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</si>
  <si>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</si>
  <si>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</si>
  <si>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</si>
  <si>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</si>
  <si>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</si>
  <si>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</si>
  <si>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</si>
  <si>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</si>
  <si>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</si>
  <si>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</si>
  <si>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</si>
  <si>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</si>
  <si>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</si>
  <si>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</si>
  <si>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</si>
  <si>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</si>
  <si>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</si>
  <si>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</si>
  <si>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</si>
  <si>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</si>
  <si>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</si>
  <si>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</si>
  <si>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</si>
  <si>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</si>
  <si>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</si>
  <si>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</si>
  <si>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</si>
  <si>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</si>
  <si>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</si>
  <si>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</si>
  <si>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</si>
  <si>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</si>
  <si>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</si>
  <si>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</si>
  <si>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</si>
  <si>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</si>
  <si>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</si>
  <si>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</si>
  <si>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</si>
  <si>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</si>
  <si>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</si>
  <si>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</si>
  <si>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</si>
  <si>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</si>
  <si>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</si>
  <si>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</si>
  <si>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</si>
  <si>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</si>
  <si>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</si>
  <si>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</si>
  <si>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</si>
  <si>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</si>
  <si>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</si>
  <si>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</si>
  <si>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</si>
  <si>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</si>
  <si>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</si>
  <si>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</si>
  <si>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</si>
  <si>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</si>
  <si>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</si>
  <si>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</si>
  <si>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</si>
  <si>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</si>
  <si>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</si>
  <si>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</si>
  <si>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</si>
  <si>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</si>
  <si>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</si>
  <si>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</si>
  <si>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</si>
  <si>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</si>
  <si>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</si>
  <si>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</si>
  <si>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</si>
  <si>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</si>
  <si>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</si>
  <si>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</si>
  <si>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</si>
  <si>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</si>
  <si>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</si>
  <si>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</si>
  <si>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</si>
  <si>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</si>
  <si>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</si>
  <si>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</si>
  <si>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</si>
  <si>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</si>
  <si>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</si>
  <si>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</si>
  <si>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</si>
  <si>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Afregningsmålere, elektroniske ≤ Ø 110mm (Qn 10)</t>
  </si>
  <si>
    <t>Ledningsnet ≤ Ø50 mm</t>
  </si>
  <si>
    <t>Boring (inkl. etablering, forerør, filter og prøvepumpning)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</si>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</sst>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1877522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1833245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44277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4872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-10000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14872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100000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300000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2015'!F13</f>
        <v>288372.06666666665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176744.1333333333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119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4441968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805359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79779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-7451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113333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991020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126048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126048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-103135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-1034982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-1138117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-21049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114</v>
      </c>
      <c r="C32" s="68"/>
      <c r="D32" s="69"/>
      <c r="E32" s="36">
        <v>4486302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31989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4518291</v>
      </c>
      <c r="F35" s="16" t="s">
        <v>4</v>
      </c>
      <c r="G35" s="33">
        <f>-E35</f>
        <v>-4518291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-76323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5034725.8257194161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1844046.8034385799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54241.543378774215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4980484.2823406421</v>
      </c>
      <c r="F12" s="17" t="s">
        <v>4</v>
      </c>
      <c r="G12" s="33">
        <f>E12</f>
        <v>4980484.2823406421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106</v>
      </c>
      <c r="C14" s="71"/>
      <c r="D14" s="72"/>
      <c r="E14" s="33">
        <f>'Fane 5. Hist. over el. underdæk'!G13</f>
        <v>-194939.5</v>
      </c>
      <c r="F14" s="17" t="s">
        <v>4</v>
      </c>
      <c r="G14" s="33">
        <f>E14</f>
        <v>-194939.5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44277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14872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176744.1333333333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235893.1333333333</v>
      </c>
      <c r="F20" s="17" t="s">
        <v>4</v>
      </c>
      <c r="G20" s="33">
        <f>E20</f>
        <v>235893.1333333333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-76323</v>
      </c>
      <c r="F22" s="17" t="s">
        <v>4</v>
      </c>
      <c r="G22" s="33">
        <f>E22</f>
        <v>-76323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4945114.9156739749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4980484.2823406421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1844046.8034385799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63252.150385726149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53996.593993030016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4989739.8387333388</v>
      </c>
      <c r="F13" s="17" t="s">
        <v>4</v>
      </c>
      <c r="G13" s="33">
        <f>E13</f>
        <v>4989739.8387333388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underdæk'!$G$12&gt;1,'Fane 5. Hist. over el. underdæk'!$G$13,0)</f>
        <v>-194939.5</v>
      </c>
      <c r="F15" s="17" t="s">
        <v>4</v>
      </c>
      <c r="G15" s="33">
        <f>E15</f>
        <v>-194939.5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4794800.3387333388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4989739.8387333388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1867466.1978422496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63369.695951913396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53752.750774216904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4999356.7839110354</v>
      </c>
      <c r="F13" s="17" t="s">
        <v>4</v>
      </c>
      <c r="G13" s="33">
        <f>E13</f>
        <v>4999356.7839110354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underdæk'!$G$12&gt;2,'Fane 5. Hist. over el. underdæk'!$G$13,0)</f>
        <v>-194939.5</v>
      </c>
      <c r="F15" s="17" t="s">
        <v>4</v>
      </c>
      <c r="G15" s="33">
        <f>E15</f>
        <v>-194939.5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4804417.2839110354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4999356.7839110354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1891183.0185548461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63491.831155670145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53510.00872699562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5009338.6063397098</v>
      </c>
      <c r="F13" s="17" t="s">
        <v>4</v>
      </c>
      <c r="G13" s="33">
        <f>E13</f>
        <v>5009338.6063397098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underdæk'!$G$12&gt;3,'Fane 5. Hist. over el. underdæk'!$G$13,0)</f>
        <v>-194939.5</v>
      </c>
      <c r="F15" s="17" t="s">
        <v>4</v>
      </c>
      <c r="G15" s="33">
        <f>E15</f>
        <v>-194939.5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4814399.1063397098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1983826.8361348521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1206852.1861459839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1844046.8034385799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5034725.8257194161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115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3190679.0222808365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54241.543378774215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-1975499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-1195741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-779758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-194939.5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117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2844393</v>
      </c>
      <c r="F10" s="20">
        <f>E10/D10</f>
        <v>284439.3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121010</v>
      </c>
      <c r="F11" s="20">
        <f t="shared" ref="F11:F12" si="0">E11/D11</f>
        <v>1613.4666666666667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30</v>
      </c>
      <c r="E12" s="36">
        <v>69579</v>
      </c>
      <c r="F12" s="20">
        <f t="shared" si="0"/>
        <v>2319.3000000000002</v>
      </c>
      <c r="G12" s="10" t="s">
        <v>4</v>
      </c>
      <c r="H12" s="1"/>
    </row>
    <row r="13" spans="1:8" x14ac:dyDescent="0.25">
      <c r="A13" s="1"/>
      <c r="B13" s="73" t="s">
        <v>5</v>
      </c>
      <c r="C13" s="74"/>
      <c r="D13" s="74"/>
      <c r="E13" s="75"/>
      <c r="F13" s="34">
        <f>SUM(F10:F12)</f>
        <v>288372.06666666665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2016-10-17T21:07:13Z</dcterms:modified>
</cp:coreProperties>
</file>