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490" windowHeight="699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16"/>
  <c r="C8" i="8" s="1"/>
  <c r="C14" i="3"/>
  <c r="C22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C9" i="12" l="1"/>
  <c r="C11" i="12" s="1"/>
  <c r="C31" i="8" s="1"/>
  <c r="E31" i="8" s="1"/>
  <c r="F8" i="2" l="1"/>
  <c r="F8" i="7"/>
  <c r="F10" i="7" s="1"/>
  <c r="F11" i="2" l="1"/>
  <c r="C9" i="10" s="1"/>
  <c r="C15" i="11" l="1"/>
  <c r="C28" i="8" s="1"/>
  <c r="C14" i="4"/>
  <c r="C26" i="8" s="1"/>
  <c r="C26" i="3"/>
  <c r="C24" i="8" s="1"/>
  <c r="F12" i="7"/>
  <c r="C18" i="8" s="1"/>
  <c r="C20" i="3"/>
  <c r="C23" i="8" s="1"/>
  <c r="C9" i="3"/>
  <c r="C21" i="8" s="1"/>
  <c r="C8" i="4"/>
  <c r="C25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<sst xmlns="http://schemas.openxmlformats.org/spreadsheetml/2006/main" count="353" uniqueCount="190">
  <si>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</si>
  <si>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</si>
  <si>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</si>
  <si>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</si>
  <si>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</si>
  <si>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</si>
  <si>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</si>
  <si>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</si>
  <si>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</si>
  <si>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</si>
  <si>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</si>
  <si>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</si>
  <si>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</si>
  <si>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</si>
  <si>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</si>
  <si>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</si>
  <si>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</si>
  <si>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</si>
  <si>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</si>
  <si>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</si>
  <si>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</si>
  <si>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</si>
  <si>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</si>
  <si>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</si>
  <si>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</si>
  <si>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</si>
  <si>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</si>
  <si>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</si>
  <si>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</si>
  <si>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</si>
  <si>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</si>
  <si>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</si>
  <si>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</si>
  <si>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</si>
  <si>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</si>
  <si>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</si>
  <si>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</si>
  <si>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</si>
  <si>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</si>
  <si>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</si>
  <si>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</si>
  <si>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</si>
  <si>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</si>
  <si>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</si>
  <si>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</si>
  <si>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</si>
  <si>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</si>
  <si>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</si>
  <si>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</si>
  <si>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</si>
  <si>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</si>
  <si>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</si>
  <si>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</si>
  <si>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</si>
  <si>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</si>
  <si>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</si>
  <si>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</si>
  <si>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</si>
  <si>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</si>
  <si>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</si>
  <si>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</si>
  <si>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</si>
  <si>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</si>
  <si>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</si>
  <si>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</si>
  <si>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</si>
  <si>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</si>
  <si>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</si>
  <si>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</si>
  <si>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</si>
  <si>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</si>
  <si>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</si>
  <si>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</si>
  <si>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</si>
  <si>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</si>
  <si>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</si>
  <si>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</si>
  <si>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</si>
  <si>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</si>
  <si>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</si>
  <si>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</si>
  <si>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</si>
  <si>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</si>
  <si>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</si>
  <si>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</si>
  <si>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</si>
  <si>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</si>
  <si>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</si>
  <si>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</si>
  <si>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</si>
  <si>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</si>
  <si>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</si>
  <si>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</si>
  <si>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</si>
  <si>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</si>
  <si>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</si>
  <si>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</si>
  <si>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</si>
  <si>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</si>
  <si>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</si>
  <si>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</si>
  <si>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</si>
  <si>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</si>
  <si>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</si>
  <si>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</si>
  <si>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</si>
  <si>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</si>
  <si>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</si>
  <si>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</si>
  <si>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</si>
  <si>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</si>
  <si>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</si>
  <si>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</si>
  <si>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</si>
  <si>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</si>
  <si>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</si>
  <si>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</si>
  <si>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</si>
  <si>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</si>
  <si>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</si>
  <si>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</si>
  <si>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</si>
  <si>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</si>
  <si>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</si>
  <si>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</si>
  <si>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</si>
  <si>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</si>
  <si>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</si>
  <si>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</si>
  <si>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</si>
  <si>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</si>
  <si>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</si>
  <si>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</si>
  <si>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</si>
  <si>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</si>
  <si>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</si>
  <si>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</si>
  <si>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</si>
  <si>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</si>
  <si>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</si>
  <si>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</si>
  <si>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</si>
  <si>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</si>
  <si>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</si>
  <si>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</si>
  <si>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</si>
  <si>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</si>
  <si>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</si>
  <si>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</si>
  <si>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</si>
  <si>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</si>
  <si>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</si>
  <si>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</si>
  <si>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</si>
  <si>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</si>
  <si>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</si>
  <si>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</si>
  <si>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</si>
  <si>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</si>
  <si>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</si>
  <si>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</si>
  <si>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</si>
  <si>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</si>
  <si>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</si>
  <si>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</si>
  <si>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</si>
  <si>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</si>
  <si>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</si>
  <si>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</si>
  <si>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</si>
  <si>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</si>
  <si>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</si>
  <si>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</si>
  <si>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</si>
  <si>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</si>
  <si>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</si>
  <si>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</si>
  <si>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</si>
  <si>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</si>
  <si>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</si>
  <si>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</si>
  <si>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Arbejdsplads</t>
  </si>
  <si>
    <t>Administrationbygninger</t>
  </si>
  <si>
    <t>Kvalitetssikring, Vandprøver</t>
  </si>
  <si>
    <t>Ejendomsskatter</t>
  </si>
  <si>
    <t>Tillæg for afgift for ledningsført vand i 2016</t>
  </si>
  <si>
    <t>Afgift for ledningsført vand</t>
  </si>
  <si>
    <t>Søndersø Vandværk</t>
  </si>
  <si>
    <t>V182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</si>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</sst>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Søndersø Vandværk</v>
      </c>
      <c r="B1" s="56"/>
      <c r="C1" s="56"/>
      <c r="D1" s="56"/>
      <c r="E1" s="56"/>
    </row>
    <row r="2" spans="1:5" x14ac:dyDescent="0.25">
      <c r="A2" s="220" t="str">
        <f>'1. Forside'!A2</f>
        <v>V182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183</v>
      </c>
      <c r="C7" s="51">
        <v>40000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40000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20423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48000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-27577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Søndersø Vandværk</v>
      </c>
      <c r="B1" s="26"/>
      <c r="C1" s="26"/>
      <c r="D1" s="26"/>
      <c r="E1" s="26"/>
    </row>
    <row r="2" spans="1:5" x14ac:dyDescent="0.25">
      <c r="A2" s="221" t="str">
        <f>'1. Forside'!A2</f>
        <v>V182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60000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-60000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-140003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-100000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-40003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Søndersø Vandværk</v>
      </c>
      <c r="B1" s="26"/>
      <c r="C1" s="26"/>
      <c r="D1" s="26"/>
      <c r="E1" s="26"/>
    </row>
    <row r="2" spans="1:5" x14ac:dyDescent="0.25">
      <c r="A2" s="221" t="str">
        <f>'1. Forside'!A2</f>
        <v>V182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-8570708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-4277709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-4292999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-858599.8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Søndersø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2598341.3774217563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914183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60831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36154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44000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1055168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82000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82000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-2018019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-2018019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-880851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197785</v>
      </c>
      <c r="D31" s="79" t="s">
        <v>0</v>
      </c>
      <c r="E31" s="10">
        <f>-C31</f>
        <v>-197785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2399658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2399658</v>
      </c>
      <c r="D36" s="79" t="s">
        <v>0</v>
      </c>
      <c r="E36" s="10">
        <f>-C36</f>
        <v>-2399658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898.377421756275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Søndersø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V182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97366</v>
      </c>
      <c r="D7" s="222" t="s">
        <v>0</v>
      </c>
      <c r="E7" s="223">
        <v>4097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97366</v>
      </c>
      <c r="D8" s="222" t="s">
        <v>0</v>
      </c>
      <c r="E8" s="224">
        <v>4097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Søndersø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737370.81857732357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-2802.0091105938295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34140.268900130061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768709.07836685982</v>
      </c>
      <c r="D13" s="79" t="s">
        <v>0</v>
      </c>
      <c r="E13" s="6">
        <f>C13</f>
        <v>768709.07836685982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914183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189</v>
      </c>
      <c r="C16" s="14">
        <f>'6. Gennemførte investeringer'!F13</f>
        <v>110306.25333333333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21648.173333333336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investeringer'!F12</f>
        <v>21333.333333333336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1067470.76</v>
      </c>
      <c r="D19" s="79" t="s">
        <v>0</v>
      </c>
      <c r="E19" s="8">
        <f>C19</f>
        <v>1067470.76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39000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1518000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35000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-76567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40000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-27577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-60000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-40003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1427853</v>
      </c>
      <c r="D29" s="79" t="s">
        <v>0</v>
      </c>
      <c r="E29" s="6">
        <f>C29</f>
        <v>1427853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-858599.8</v>
      </c>
      <c r="D31" s="79" t="s">
        <v>0</v>
      </c>
      <c r="E31" s="10">
        <f>C31</f>
        <v>-858599.8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898.377421756275</v>
      </c>
      <c r="D33" s="79" t="s">
        <v>0</v>
      </c>
      <c r="E33" s="12">
        <f>C33</f>
        <v>898.377421756275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2406331.4157886161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232400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10.354265988763409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3.8224243364398283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Søndersø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V182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737370.81857732357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737370.81857732357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737370.81857732357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-2802.0091105938295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Søndersø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768709.07836685982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734568.80946672976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34140.268900130061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737370.81857732357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Søndersø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40897551.291625462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914183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914183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6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Søndersø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>
        <v>2014</v>
      </c>
      <c r="D8" s="31">
        <v>75</v>
      </c>
      <c r="E8" s="32">
        <v>275722</v>
      </c>
      <c r="F8" s="34">
        <f>E8/D8</f>
        <v>3676.2933333333335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2014</v>
      </c>
      <c r="D9" s="31">
        <v>5</v>
      </c>
      <c r="E9" s="32">
        <v>31700</v>
      </c>
      <c r="F9" s="34">
        <f>E9/D9</f>
        <v>6340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2014</v>
      </c>
      <c r="D10" s="31">
        <v>75</v>
      </c>
      <c r="E10" s="32">
        <v>1710597</v>
      </c>
      <c r="F10" s="34">
        <f t="shared" ref="F10" si="0">E10/D10</f>
        <v>22807.96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32824.253333333334</v>
      </c>
      <c r="G11" s="37" t="s">
        <v>0</v>
      </c>
      <c r="H11" s="26"/>
    </row>
    <row r="12" spans="1:8" s="148" customFormat="1" x14ac:dyDescent="0.25">
      <c r="A12" s="26"/>
      <c r="B12" s="107" t="s">
        <v>132</v>
      </c>
      <c r="C12" s="159"/>
      <c r="D12" s="159"/>
      <c r="E12" s="159"/>
      <c r="F12" s="66">
        <v>77482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110306.25333333333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Søndersø Vandværk</v>
      </c>
      <c r="B1" s="162"/>
      <c r="C1" s="162"/>
      <c r="D1" s="162"/>
      <c r="E1" s="162"/>
    </row>
    <row r="2" spans="1:5" x14ac:dyDescent="0.25">
      <c r="A2" s="1" t="str">
        <f>'1. Forside'!A2</f>
        <v>V182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14667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29333.333333333332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investeringer'!F11</f>
        <v>32824.253333333334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21648.173333333336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Søndersø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180</v>
      </c>
      <c r="C8" s="30">
        <v>2015</v>
      </c>
      <c r="D8" s="31">
        <v>75</v>
      </c>
      <c r="E8" s="32">
        <v>600000</v>
      </c>
      <c r="F8" s="45">
        <f>E8/D8</f>
        <v>8000</v>
      </c>
      <c r="G8" s="35" t="s">
        <v>0</v>
      </c>
      <c r="H8" s="26"/>
    </row>
    <row r="9" spans="1:8" s="148" customFormat="1" x14ac:dyDescent="0.25">
      <c r="A9" s="26"/>
      <c r="B9" s="29" t="s">
        <v>180</v>
      </c>
      <c r="C9" s="30">
        <v>2016</v>
      </c>
      <c r="D9" s="31">
        <v>75</v>
      </c>
      <c r="E9" s="32">
        <v>1000000</v>
      </c>
      <c r="F9" s="45">
        <f t="shared" ref="F9" si="0">E9/D9</f>
        <v>13333.333333333334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8000</v>
      </c>
      <c r="G10" s="47" t="s">
        <v>0</v>
      </c>
      <c r="H10" s="26"/>
    </row>
    <row r="11" spans="1:8" s="148" customFormat="1" x14ac:dyDescent="0.25">
      <c r="A11" s="26"/>
      <c r="B11" s="107" t="s">
        <v>130</v>
      </c>
      <c r="C11" s="168"/>
      <c r="D11" s="169"/>
      <c r="E11" s="170"/>
      <c r="F11" s="46">
        <f>SUMIF(C8:C9,"2016",F8:F9)</f>
        <v>13333.333333333334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21333.333333333336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Søndersø Vandværk</v>
      </c>
      <c r="B1" s="56"/>
      <c r="C1" s="56"/>
      <c r="D1" s="176"/>
      <c r="E1" s="56"/>
    </row>
    <row r="2" spans="1:5" x14ac:dyDescent="0.25">
      <c r="A2" s="220" t="str">
        <f>'1. Forside'!A2</f>
        <v>V182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184</v>
      </c>
      <c r="C8" s="51">
        <v>6000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39000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185</v>
      </c>
      <c r="C12" s="178"/>
      <c r="D12" s="179"/>
      <c r="E12" s="56"/>
    </row>
    <row r="13" spans="1:5" x14ac:dyDescent="0.25">
      <c r="A13" s="56"/>
      <c r="B13" s="53" t="s">
        <v>186</v>
      </c>
      <c r="C13" s="180">
        <v>1518000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1518000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10000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25000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35000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1511433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1588000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-76567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2015-09-27T20:14:45Z</dcterms:modified>
</cp:coreProperties>
</file>