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140" yWindow="180" windowWidth="23280" windowHeight="1069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F14" i="11" l="1"/>
  <c r="G29" i="12" s="1"/>
  <c r="G30" i="12" s="1"/>
  <c r="E19" i="2" s="1"/>
  <c r="E20" i="2" s="1"/>
  <c r="G20" i="2" s="1"/>
  <c r="E28" i="13"/>
  <c r="G28" i="13" s="1"/>
  <c r="G9" i="9"/>
  <c r="E11" i="2" s="1"/>
  <c r="E9" i="2"/>
  <c r="E12" i="2" l="1"/>
  <c r="G12" i="2" s="1"/>
  <c r="G23" i="2" s="1"/>
  <c r="E9" i="4"/>
  <c r="E12" i="4" l="1"/>
  <c r="E9" i="5" s="1"/>
  <c r="E11" i="4"/>
  <c r="E13" i="4"/>
  <c r="G13" i="4" s="1"/>
  <c r="G16" i="4" s="1"/>
  <c r="E12" i="5" l="1"/>
  <c r="E9" i="6" s="1"/>
  <c r="E11" i="5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<sst xmlns="http://schemas.openxmlformats.org/spreadsheetml/2006/main" count="250" uniqueCount="121">
  <si>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</si>
  <si>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</si>
  <si>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</si>
  <si>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</si>
  <si>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</si>
  <si>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</si>
  <si>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</si>
  <si>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</si>
  <si>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</si>
  <si>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</si>
  <si>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</si>
  <si>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</si>
  <si>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</si>
  <si>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</si>
  <si>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</si>
  <si>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</si>
  <si>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</si>
  <si>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</si>
  <si>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</si>
  <si>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</si>
  <si>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</si>
  <si>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</si>
  <si>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</si>
  <si>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</si>
  <si>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</si>
  <si>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</si>
  <si>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</si>
  <si>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</si>
  <si>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</si>
  <si>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</si>
  <si>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</si>
  <si>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</si>
  <si>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</si>
  <si>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</si>
  <si>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</si>
  <si>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</si>
  <si>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</si>
  <si>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</si>
  <si>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</si>
  <si>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</si>
  <si>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</si>
  <si>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</si>
  <si>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</si>
  <si>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</si>
  <si>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</si>
  <si>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</si>
  <si>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</si>
  <si>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</si>
  <si>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</si>
  <si>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</si>
  <si>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</si>
  <si>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</si>
  <si>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</si>
  <si>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</si>
  <si>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</si>
  <si>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</si>
  <si>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</si>
  <si>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</si>
  <si>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</si>
  <si>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</si>
  <si>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</si>
  <si>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</si>
  <si>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</si>
  <si>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</si>
  <si>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</si>
  <si>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</si>
  <si>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</si>
  <si>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</si>
  <si>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</si>
  <si>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</si>
  <si>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</si>
  <si>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</si>
  <si>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</si>
  <si>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</si>
  <si>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</si>
  <si>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</si>
  <si>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</si>
  <si>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</si>
  <si>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</si>
  <si>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</si>
  <si>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</si>
  <si>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</si>
  <si>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</si>
  <si>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</si>
  <si>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</si>
  <si>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</si>
  <si>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</si>
  <si>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</si>
  <si>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</si>
  <si>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</si>
  <si>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</si>
  <si>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</si>
  <si>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</si>
  <si>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</si>
  <si>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</si>
  <si>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</si>
  <si>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</si>
  <si>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</si>
  <si>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</si>
  <si>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</si>
  <si>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</si>
  <si>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</si>
  <si>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</si>
  <si>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</si>
  <si>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</si>
  <si>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</si>
  <si>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</si>
  <si>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</si>
  <si>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</si>
  <si>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</si>
  <si>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</si>
  <si>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Ø110 mm &lt; Ledningsnet ≤ Ø 250 mm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</si>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</sst>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3346634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3336000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10634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-3385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-20000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16615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53200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65533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2015'!F14</f>
        <v>71721.693333333329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24710.386666666658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119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6535880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36">
        <v>1731166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110868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23664.873333333322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109867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1975565.8733333333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235132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235132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-1779908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-1779908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430789.87333333306</v>
      </c>
      <c r="F28" s="16" t="s">
        <v>4</v>
      </c>
      <c r="G28" s="31">
        <f>IF(E28&lt;0,0,-E28)</f>
        <v>-430789.87333333306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113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114</v>
      </c>
      <c r="C32" s="72"/>
      <c r="D32" s="73"/>
      <c r="E32" s="36">
        <v>5037484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25631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5063115</v>
      </c>
      <c r="F35" s="16" t="s">
        <v>4</v>
      </c>
      <c r="G35" s="33">
        <f>-E35</f>
        <v>-5063115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1041975.1266666669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7039958.4139610678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3351554.7903375197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62702.861601600314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6977255.5523594674</v>
      </c>
      <c r="F12" s="17" t="s">
        <v>4</v>
      </c>
      <c r="G12" s="33">
        <f>E12</f>
        <v>6977255.5523594674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106</v>
      </c>
      <c r="C14" s="69"/>
      <c r="D14" s="70"/>
      <c r="E14" s="33">
        <f>'Fane 5. Hist. over el. underdæk'!G13</f>
        <v>-320217.75</v>
      </c>
      <c r="F14" s="17" t="s">
        <v>4</v>
      </c>
      <c r="G14" s="33">
        <f>E14</f>
        <v>-320217.75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10634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16615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24710.386666666658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51959.386666666658</v>
      </c>
      <c r="F20" s="17" t="s">
        <v>4</v>
      </c>
      <c r="G20" s="33">
        <f>E20</f>
        <v>51959.386666666658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1041975.1266666669</v>
      </c>
      <c r="F22" s="17" t="s">
        <v>4</v>
      </c>
      <c r="G22" s="33">
        <f>E22</f>
        <v>1041975.1266666669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7750972.315692801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6977255.5523594674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3351554.7903375197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88611.145514965232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62419.701748893647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7003446.9961255388</v>
      </c>
      <c r="F13" s="17" t="s">
        <v>4</v>
      </c>
      <c r="G13" s="33">
        <f>E13</f>
        <v>7003446.9961255388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underdæk'!$G$12&gt;1,'Fane 5. Hist. over el. underdæk'!$G$13,0)</f>
        <v>-320217.75</v>
      </c>
      <c r="F15" s="17" t="s">
        <v>4</v>
      </c>
      <c r="G15" s="33">
        <f>E15</f>
        <v>-320217.75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6683229.2461255388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7003446.9961255388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3394119.5361748058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88943.77685079434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62137.820617765821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7030252.9523585672</v>
      </c>
      <c r="F13" s="17" t="s">
        <v>4</v>
      </c>
      <c r="G13" s="33">
        <f>E13</f>
        <v>7030252.9523585672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underdæk'!$G$12&gt;2,'Fane 5. Hist. over el. underdæk'!$G$13,0)</f>
        <v>-320217.75</v>
      </c>
      <c r="F15" s="17" t="s">
        <v>4</v>
      </c>
      <c r="G15" s="33">
        <f>E15</f>
        <v>-320217.75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6710035.2023585672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7030252.9523585662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3437224.8542842255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89284.212494953783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61857.212433638044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7057679.9524198817</v>
      </c>
      <c r="F13" s="17" t="s">
        <v>4</v>
      </c>
      <c r="G13" s="33">
        <f>E13</f>
        <v>7057679.9524198817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underdæk'!$G$12&gt;3,'Fane 5. Hist. over el. underdæk'!$G$13,0)</f>
        <v>-320217.75</v>
      </c>
      <c r="F15" s="17" t="s">
        <v>4</v>
      </c>
      <c r="G15" s="33">
        <f>E15</f>
        <v>-320217.75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6737462.2024198817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1493509.8058374003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2194893.8177861483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3351554.7903375197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7039958.4139610678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3688403.6236235481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62702.861601600314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B15" sqref="B15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-3168418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-1887547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-1280871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-320217.75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>
      <selection activeCell="D17" sqref="D17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117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ht="26.25" x14ac:dyDescent="0.25">
      <c r="A10" s="1"/>
      <c r="B10" s="42" t="s">
        <v>110</v>
      </c>
      <c r="C10" s="39">
        <v>2015</v>
      </c>
      <c r="D10" s="39">
        <v>10</v>
      </c>
      <c r="E10" s="36">
        <v>553726</v>
      </c>
      <c r="F10" s="20">
        <f>E10/D10</f>
        <v>55372.6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75</v>
      </c>
      <c r="E11" s="36">
        <v>136200</v>
      </c>
      <c r="F11" s="20">
        <f t="shared" ref="F11:F13" si="0">E11/D11</f>
        <v>1816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88799</v>
      </c>
      <c r="F12" s="20">
        <f t="shared" si="0"/>
        <v>1183.9866666666667</v>
      </c>
      <c r="G12" s="10" t="s">
        <v>4</v>
      </c>
      <c r="H12" s="1"/>
    </row>
    <row r="13" spans="1:8" x14ac:dyDescent="0.25">
      <c r="A13" s="1"/>
      <c r="B13" s="42" t="s">
        <v>112</v>
      </c>
      <c r="C13" s="39">
        <v>2015</v>
      </c>
      <c r="D13" s="39">
        <v>75</v>
      </c>
      <c r="E13" s="36">
        <v>1001183</v>
      </c>
      <c r="F13" s="20">
        <f t="shared" si="0"/>
        <v>13349.106666666667</v>
      </c>
      <c r="G13" s="10" t="s">
        <v>4</v>
      </c>
      <c r="H13" s="1"/>
    </row>
    <row r="14" spans="1:8" x14ac:dyDescent="0.25">
      <c r="A14" s="1"/>
      <c r="B14" s="74" t="s">
        <v>5</v>
      </c>
      <c r="C14" s="75"/>
      <c r="D14" s="75"/>
      <c r="E14" s="76"/>
      <c r="F14" s="34">
        <f>SUM(F10:F13)</f>
        <v>71721.693333333329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2016-10-17T13:41:39Z</dcterms:modified>
</cp:coreProperties>
</file>