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00" yWindow="90" windowWidth="19845" windowHeight="1081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2" i="11" l="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3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E28" i="13"/>
  <c r="G28" i="13" s="1"/>
  <c r="F24" i="11"/>
  <c r="G29" i="12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<sst xmlns="http://schemas.openxmlformats.org/spreadsheetml/2006/main" count="254" uniqueCount="130">
  <si>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</si>
  <si>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</si>
  <si>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</si>
  <si>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</si>
  <si>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</si>
  <si>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</si>
  <si>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</si>
  <si>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</si>
  <si>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</si>
  <si>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</si>
  <si>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</si>
  <si>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</si>
  <si>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</si>
  <si>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</si>
  <si>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</si>
  <si>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</si>
  <si>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</si>
  <si>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</si>
  <si>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</si>
  <si>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</si>
  <si>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</si>
  <si>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</si>
  <si>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</si>
  <si>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</si>
  <si>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</si>
  <si>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</si>
  <si>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</si>
  <si>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</si>
  <si>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</si>
  <si>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</si>
  <si>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</si>
  <si>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</si>
  <si>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</si>
  <si>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</si>
  <si>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</si>
  <si>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</si>
  <si>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</si>
  <si>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</si>
  <si>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</si>
  <si>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</si>
  <si>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</si>
  <si>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</si>
  <si>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</si>
  <si>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</si>
  <si>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</si>
  <si>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</si>
  <si>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</si>
  <si>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</si>
  <si>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</si>
  <si>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</si>
  <si>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</si>
  <si>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</si>
  <si>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</si>
  <si>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</si>
  <si>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</si>
  <si>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</si>
  <si>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</si>
  <si>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</si>
  <si>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</si>
  <si>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</si>
  <si>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</si>
  <si>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</si>
  <si>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</si>
  <si>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</si>
  <si>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</si>
  <si>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</si>
  <si>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</si>
  <si>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</si>
  <si>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</si>
  <si>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</si>
  <si>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</si>
  <si>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</si>
  <si>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</si>
  <si>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</si>
  <si>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</si>
  <si>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</si>
  <si>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</si>
  <si>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</si>
  <si>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</si>
  <si>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</si>
  <si>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</si>
  <si>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</si>
  <si>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</si>
  <si>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</si>
  <si>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</si>
  <si>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</si>
  <si>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</si>
  <si>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</si>
  <si>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</si>
  <si>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</si>
  <si>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</si>
  <si>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</si>
  <si>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</si>
  <si>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</si>
  <si>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</si>
  <si>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</si>
  <si>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</si>
  <si>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</si>
  <si>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</si>
  <si>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</si>
  <si>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</si>
  <si>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</si>
  <si>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</si>
  <si>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</si>
  <si>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</si>
  <si>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</si>
  <si>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</si>
  <si>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</si>
  <si>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</si>
  <si>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</si>
  <si>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</si>
  <si>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</si>
  <si>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</si>
  <si>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</si>
  <si>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</si>
  <si>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</si>
  <si>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</si>
  <si>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</si>
  <si>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</si>
  <si>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Pumpestation (inkl. evt. hydrofor)/trykforøger, Mek./EL</t>
  </si>
  <si>
    <t>Beholderanlæg - højdebeholder</t>
  </si>
  <si>
    <t xml:space="preserve">Afregningsmålere, mekaniske </t>
  </si>
  <si>
    <t>Arbejdsplads</t>
  </si>
  <si>
    <t>Pumpestation (inkl. evt. hydrofor)/trykforøger, Konstruktioner</t>
  </si>
  <si>
    <t>Bygning for trykforøgere</t>
  </si>
  <si>
    <t>Udskiftning tag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</si>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</sst>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4.45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14.45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14.45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ht="14.45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ht="14.45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ht="14.4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23968469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3893292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1272024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627039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241753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6034108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793502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793502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-2609547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-4008456.42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35">
      <c r="A24" s="1"/>
      <c r="B24" s="70" t="s">
        <v>62</v>
      </c>
      <c r="C24" s="71"/>
      <c r="D24" s="72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3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ht="14.45" x14ac:dyDescent="0.35">
      <c r="A27" s="1"/>
      <c r="B27" s="80" t="s">
        <v>65</v>
      </c>
      <c r="C27" s="81"/>
      <c r="D27" s="82"/>
      <c r="E27" s="32">
        <f>SUM(E20:E26)</f>
        <v>-6618003.4199999999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209606.58000000007</v>
      </c>
      <c r="F28" s="16" t="s">
        <v>4</v>
      </c>
      <c r="G28" s="31">
        <f>IF(E28&lt;0,0,-E28)</f>
        <v>-209606.58000000007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2875741</v>
      </c>
      <c r="F30" s="16" t="s">
        <v>4</v>
      </c>
      <c r="G30" s="32">
        <f>-$E$30</f>
        <v>-2875741</v>
      </c>
      <c r="H30" s="16" t="s">
        <v>4</v>
      </c>
      <c r="I30" s="1"/>
    </row>
    <row r="31" spans="1:9" x14ac:dyDescent="0.25">
      <c r="A31" s="1"/>
      <c r="B31" s="99" t="s">
        <v>127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128</v>
      </c>
      <c r="C32" s="71"/>
      <c r="D32" s="72"/>
      <c r="E32" s="37">
        <v>18042984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622795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18665779</v>
      </c>
      <c r="F35" s="16" t="s">
        <v>4</v>
      </c>
      <c r="G35" s="32">
        <f>-E35</f>
        <v>-18665779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2217342.4200000018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21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129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19965189.442651402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7814396.0909476792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144968.35825716401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173896.99856351348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19646324.085830726</v>
      </c>
      <c r="F13" s="17" t="s">
        <v>4</v>
      </c>
      <c r="G13" s="32">
        <f>E13</f>
        <v>19646324.085830726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-48258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-13265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-138080.05169999998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-199603.05169999998</v>
      </c>
      <c r="F21" s="17" t="s">
        <v>4</v>
      </c>
      <c r="G21" s="32">
        <f>E21</f>
        <v>-199603.05169999998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2217342.4200000018</v>
      </c>
      <c r="F23" s="17" t="s">
        <v>4</v>
      </c>
      <c r="G23" s="32">
        <f>E23</f>
        <v>2217342.4200000018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21664063.454130728</v>
      </c>
      <c r="H24" s="18" t="s">
        <v>4</v>
      </c>
      <c r="I24" s="1"/>
    </row>
    <row r="25" spans="1:9" ht="14.45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14.45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ht="14.45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14.45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ht="14.45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ht="14.45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ht="14.45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ht="14.45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ht="14.45" x14ac:dyDescent="0.35">
      <c r="A38" s="6"/>
      <c r="B38" s="6"/>
      <c r="C38" s="6"/>
      <c r="D38" s="6"/>
      <c r="E38" s="6"/>
      <c r="F38" s="6"/>
      <c r="G38" s="6"/>
      <c r="H38" s="6"/>
      <c r="I38" s="6"/>
    </row>
    <row r="39" spans="1:9" ht="14.45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ht="14.45" x14ac:dyDescent="0.35">
      <c r="A40" s="6"/>
      <c r="B40" s="6"/>
      <c r="C40" s="6"/>
      <c r="D40" s="6"/>
      <c r="E40" s="6"/>
      <c r="F40" s="6"/>
      <c r="G40" s="6"/>
      <c r="H40" s="6"/>
      <c r="I40" s="6"/>
    </row>
    <row r="41" spans="1:9" ht="14.45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ht="14.45" x14ac:dyDescent="0.35">
      <c r="A42" s="6"/>
      <c r="B42" s="6"/>
      <c r="C42" s="6"/>
      <c r="D42" s="6"/>
      <c r="E42" s="6"/>
      <c r="F42" s="6"/>
      <c r="G42" s="6"/>
      <c r="H42" s="6"/>
      <c r="I42" s="6"/>
    </row>
    <row r="43" spans="1:9" ht="14.45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ht="14.45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ht="14.45" x14ac:dyDescent="0.3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19646324.085830726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5624107.3313963125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6207820.663486734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7814396.0909476792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249508.3158900502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142956.83145103784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173220.35040707592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19579655.219862666</v>
      </c>
      <c r="F16" s="17" t="s">
        <v>4</v>
      </c>
      <c r="G16" s="32">
        <f>E16</f>
        <v>19579655.219862666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19579655.219862666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ht="14.45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ht="14.45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5809612.7580742743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6341180.5936294496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7814396.0909476792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19965189.442651402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ht="14.45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ht="14.45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12150793.351703722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1.1930773082963944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144968.35825716401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ht="14.45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ht="14.45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5809612.7580742743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116192.25516148549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6341180.5936294496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57704.743402027991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173896.99856351348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ht="14.45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ht="14.45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-2764207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-2764207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0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ht="14.45" x14ac:dyDescent="0.35">
      <c r="A27" s="6"/>
      <c r="B27" s="6"/>
      <c r="C27" s="6"/>
      <c r="D27" s="6"/>
      <c r="E27" s="6"/>
      <c r="F27" s="6"/>
      <c r="G27" s="6"/>
      <c r="H27" s="6"/>
      <c r="I27" s="6"/>
    </row>
    <row r="28" spans="1:9" ht="14.45" x14ac:dyDescent="0.35">
      <c r="A28" s="6"/>
      <c r="B28" s="6"/>
      <c r="C28" s="6"/>
      <c r="D28" s="6"/>
      <c r="E28" s="6"/>
      <c r="F28" s="6"/>
      <c r="G28" s="6"/>
      <c r="H28" s="6"/>
      <c r="I28" s="6"/>
    </row>
    <row r="29" spans="1:9" ht="14.45" x14ac:dyDescent="0.35">
      <c r="A29" s="6"/>
      <c r="B29" s="6"/>
      <c r="C29" s="6"/>
      <c r="D29" s="6"/>
      <c r="E29" s="6"/>
      <c r="F29" s="6"/>
      <c r="G29" s="6"/>
      <c r="H29" s="6"/>
      <c r="I29" s="6"/>
    </row>
    <row r="30" spans="1:9" ht="14.45" x14ac:dyDescent="0.35">
      <c r="A30" s="6"/>
      <c r="B30" s="6"/>
      <c r="C30" s="6"/>
      <c r="D30" s="6"/>
      <c r="E30" s="6"/>
      <c r="F30" s="6"/>
      <c r="G30" s="6"/>
      <c r="H30" s="6"/>
      <c r="I30" s="6"/>
    </row>
    <row r="31" spans="1:9" ht="14.45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ht="14.45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ht="14.45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342489.02</v>
      </c>
      <c r="F10" s="20">
        <f>E10/D10</f>
        <v>4566.5202666666673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1403906.31</v>
      </c>
      <c r="F11" s="20">
        <f t="shared" ref="F11:F23" si="0">E11/D11</f>
        <v>18718.750800000002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363644.12</v>
      </c>
      <c r="F12" s="20">
        <f t="shared" si="0"/>
        <v>4848.5882666666666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536947.77</v>
      </c>
      <c r="F13" s="20">
        <f t="shared" si="0"/>
        <v>7159.3036000000002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649553.05000000005</v>
      </c>
      <c r="F14" s="20">
        <f t="shared" si="0"/>
        <v>8660.7073333333337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114743.76</v>
      </c>
      <c r="F15" s="20">
        <f t="shared" si="0"/>
        <v>1529.9168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25</v>
      </c>
      <c r="E16" s="37">
        <v>107358.1</v>
      </c>
      <c r="F16" s="20">
        <f t="shared" si="0"/>
        <v>4294.3240000000005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50</v>
      </c>
      <c r="E17" s="37">
        <v>67981.850000000006</v>
      </c>
      <c r="F17" s="20">
        <f t="shared" si="0"/>
        <v>1359.6370000000002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8</v>
      </c>
      <c r="E18" s="37">
        <v>133256.95000000001</v>
      </c>
      <c r="F18" s="20">
        <f t="shared" si="0"/>
        <v>16657.118750000001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5</v>
      </c>
      <c r="E19" s="37">
        <v>36052.5</v>
      </c>
      <c r="F19" s="20">
        <f t="shared" si="0"/>
        <v>7210.5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50</v>
      </c>
      <c r="E20" s="37">
        <v>102704.78</v>
      </c>
      <c r="F20" s="20">
        <f t="shared" si="0"/>
        <v>2054.0956000000001</v>
      </c>
      <c r="G20" s="10" t="s">
        <v>4</v>
      </c>
      <c r="H20" s="1"/>
    </row>
    <row r="21" spans="1:8" x14ac:dyDescent="0.25">
      <c r="A21" s="1"/>
      <c r="B21" s="41" t="s">
        <v>119</v>
      </c>
      <c r="C21" s="39">
        <v>2015</v>
      </c>
      <c r="D21" s="39">
        <v>25</v>
      </c>
      <c r="E21" s="37">
        <v>50715.76</v>
      </c>
      <c r="F21" s="20">
        <f t="shared" si="0"/>
        <v>2028.6304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75</v>
      </c>
      <c r="E22" s="37">
        <v>41878.6</v>
      </c>
      <c r="F22" s="20">
        <f t="shared" si="0"/>
        <v>558.38133333333326</v>
      </c>
      <c r="G22" s="10" t="s">
        <v>4</v>
      </c>
      <c r="H22" s="1"/>
    </row>
    <row r="23" spans="1:8" x14ac:dyDescent="0.25">
      <c r="A23" s="1"/>
      <c r="B23" s="41" t="s">
        <v>125</v>
      </c>
      <c r="C23" s="39">
        <v>2015</v>
      </c>
      <c r="D23" s="39">
        <v>10</v>
      </c>
      <c r="E23" s="37">
        <v>99800</v>
      </c>
      <c r="F23" s="20">
        <f t="shared" si="0"/>
        <v>9980</v>
      </c>
      <c r="G23" s="10" t="s">
        <v>4</v>
      </c>
      <c r="H23" s="1"/>
    </row>
    <row r="24" spans="1:8" x14ac:dyDescent="0.25">
      <c r="A24" s="1"/>
      <c r="B24" s="83" t="s">
        <v>126</v>
      </c>
      <c r="C24" s="84"/>
      <c r="D24" s="84"/>
      <c r="E24" s="85"/>
      <c r="F24" s="33">
        <f>SUM(F10:F23)</f>
        <v>89626.474150000009</v>
      </c>
      <c r="G24" s="18" t="s">
        <v>4</v>
      </c>
      <c r="H24" s="1"/>
    </row>
    <row r="25" spans="1:8" ht="14.45" x14ac:dyDescent="0.35">
      <c r="A25" s="1"/>
      <c r="B25" s="1"/>
      <c r="C25" s="1"/>
      <c r="D25" s="1"/>
      <c r="E25" s="1"/>
      <c r="F25" s="1"/>
      <c r="G25" s="1"/>
      <c r="H25" s="1"/>
    </row>
    <row r="26" spans="1:8" ht="14.45" x14ac:dyDescent="0.35">
      <c r="A26" s="1"/>
      <c r="B26" s="1"/>
      <c r="C26" s="1"/>
      <c r="D26" s="1"/>
      <c r="E26" s="1"/>
      <c r="F26" s="1"/>
      <c r="G26" s="1"/>
      <c r="H26" s="1"/>
    </row>
    <row r="27" spans="1:8" ht="14.45" x14ac:dyDescent="0.35">
      <c r="A27" s="1"/>
      <c r="B27" s="1"/>
      <c r="C27" s="1"/>
      <c r="D27" s="1"/>
      <c r="E27" s="1"/>
      <c r="F27" s="1"/>
      <c r="G27" s="1"/>
      <c r="H27" s="1"/>
    </row>
    <row r="28" spans="1:8" ht="14.45" x14ac:dyDescent="0.35">
      <c r="A28" s="1"/>
      <c r="B28" s="1"/>
      <c r="C28" s="1"/>
      <c r="D28" s="1"/>
      <c r="E28" s="1"/>
      <c r="F28" s="1"/>
      <c r="G28" s="1"/>
      <c r="H28" s="1"/>
    </row>
    <row r="29" spans="1:8" ht="14.45" x14ac:dyDescent="0.35">
      <c r="A29" s="6"/>
      <c r="B29" s="6"/>
      <c r="C29" s="6"/>
      <c r="D29" s="6"/>
      <c r="E29" s="6"/>
      <c r="F29" s="6"/>
      <c r="G29" s="6"/>
      <c r="H29" s="6"/>
    </row>
    <row r="30" spans="1:8" ht="14.45" x14ac:dyDescent="0.35">
      <c r="A30" s="6"/>
      <c r="B30" s="6"/>
      <c r="C30" s="6"/>
      <c r="D30" s="6"/>
      <c r="E30" s="6"/>
      <c r="F30" s="6"/>
      <c r="G30" s="6"/>
      <c r="H30" s="6"/>
    </row>
    <row r="31" spans="1:8" ht="14.45" x14ac:dyDescent="0.3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</sheetData>
  <sheetProtection password="C6BD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7810342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7858600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-48258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124735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138000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-13265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0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ht="14.45" x14ac:dyDescent="0.3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115833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201500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2015'!F24</f>
        <v>89626.474150000009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-138080.05169999998</v>
      </c>
      <c r="H30" s="18" t="s">
        <v>4</v>
      </c>
      <c r="I30" s="1"/>
    </row>
    <row r="31" spans="1:9" ht="14.45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2016-12-13T11:33:51Z</dcterms:modified>
</cp:coreProperties>
</file>