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155" yWindow="-270" windowWidth="20580" windowHeight="1137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4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F15" i="11"/>
  <c r="G29" i="12" s="1"/>
  <c r="G30" i="12" s="1"/>
  <c r="E19" i="2" s="1"/>
  <c r="E20" i="2" s="1"/>
  <c r="G20" i="2" s="1"/>
  <c r="G9" i="9"/>
  <c r="E11" i="2" s="1"/>
  <c r="E9" i="2"/>
  <c r="E9" i="4" l="1"/>
  <c r="E12" i="2"/>
  <c r="G12" i="2"/>
  <c r="G23" i="2" s="1"/>
  <c r="E11" i="4" l="1"/>
  <c r="E12" i="4"/>
  <c r="E13" i="4" s="1"/>
  <c r="G13" i="4" s="1"/>
  <c r="G16" i="4" s="1"/>
  <c r="E9" i="5"/>
  <c r="E12" i="5" l="1"/>
  <c r="E9" i="6"/>
  <c r="E11" i="5"/>
  <c r="E13" i="5"/>
  <c r="G13" i="5" s="1"/>
  <c r="G16" i="5" s="1"/>
  <c r="E11" i="6" l="1"/>
  <c r="E12" i="6"/>
  <c r="E13" i="6" s="1"/>
  <c r="G13" i="6" s="1"/>
  <c r="G16" i="6" s="1"/>
</calcChain>
</file>

<file path=xl/sharedStrings.xml><?xml version="1.0" encoding="utf-8"?>
<sst xmlns="http://schemas.openxmlformats.org/spreadsheetml/2006/main" count="252" uniqueCount="123">
  <si>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</si>
  <si>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</si>
  <si>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</si>
  <si>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</si>
  <si>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</si>
  <si>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</si>
  <si>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</si>
  <si>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</si>
  <si>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</si>
  <si>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</si>
  <si>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</si>
  <si>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</si>
  <si>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</si>
  <si>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</si>
  <si>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</si>
  <si>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</si>
  <si>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</si>
  <si>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</si>
  <si>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</si>
  <si>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</si>
  <si>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</si>
  <si>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</si>
  <si>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</si>
  <si>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</si>
  <si>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</si>
  <si>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</si>
  <si>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</si>
  <si>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</si>
  <si>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</si>
  <si>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</si>
  <si>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</si>
  <si>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</si>
  <si>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</si>
  <si>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</si>
  <si>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</si>
  <si>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</si>
  <si>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</si>
  <si>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</si>
  <si>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</si>
  <si>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</si>
  <si>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</si>
  <si>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</si>
  <si>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</si>
  <si>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</si>
  <si>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</si>
  <si>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</si>
  <si>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</si>
  <si>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</si>
  <si>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</si>
  <si>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</si>
  <si>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</si>
  <si>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</si>
  <si>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</si>
  <si>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</si>
  <si>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</si>
  <si>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</si>
  <si>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</si>
  <si>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</si>
  <si>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</si>
  <si>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</si>
  <si>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</si>
  <si>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</si>
  <si>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</si>
  <si>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</si>
  <si>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</si>
  <si>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</si>
  <si>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</si>
  <si>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</si>
  <si>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</si>
  <si>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</si>
  <si>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</si>
  <si>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</si>
  <si>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</si>
  <si>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</si>
  <si>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</si>
  <si>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</si>
  <si>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</si>
  <si>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</si>
  <si>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</si>
  <si>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</si>
  <si>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</si>
  <si>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</si>
  <si>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</si>
  <si>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</si>
  <si>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</si>
  <si>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</si>
  <si>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</si>
  <si>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</si>
  <si>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</si>
  <si>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</si>
  <si>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</si>
  <si>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</si>
  <si>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</si>
  <si>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</si>
  <si>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</si>
  <si>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</si>
  <si>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</si>
  <si>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</si>
  <si>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</si>
  <si>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</si>
  <si>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</si>
  <si>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</si>
  <si>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</si>
  <si>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</si>
  <si>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</si>
  <si>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</si>
  <si>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</si>
  <si>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</si>
  <si>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</si>
  <si>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</si>
  <si>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Ø110 mm &lt; Ledningsnet ≤ Ø 250 mm</t>
  </si>
  <si>
    <t>Afregningsmålere, elektroniske ≤ Ø 110mm (Qn 10)</t>
  </si>
  <si>
    <t>Nødstrømsanlæg på vandværk</t>
  </si>
  <si>
    <t>Solcelleanlæg</t>
  </si>
  <si>
    <t>Skyllevand-/slamhåndteringsanl. - åbne med faste sider/bund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</si>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</sst>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120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2100794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1782400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318394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-124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95000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-95124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25000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64800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2015'!F15</f>
        <v>49932.913333333338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10065.826666666675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121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8659555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1448953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298936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197621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228500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2174010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427435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427435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-1258984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-1258984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1342461</v>
      </c>
      <c r="F28" s="16" t="s">
        <v>4</v>
      </c>
      <c r="G28" s="31">
        <f>IF(E28&lt;0,0,-E28)</f>
        <v>-1342461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753375</v>
      </c>
      <c r="F30" s="16" t="s">
        <v>4</v>
      </c>
      <c r="G30" s="33">
        <f>-$E$30</f>
        <v>-753375</v>
      </c>
      <c r="H30" s="16" t="s">
        <v>4</v>
      </c>
      <c r="I30" s="1"/>
    </row>
    <row r="31" spans="1:9" x14ac:dyDescent="0.25">
      <c r="A31" s="1"/>
      <c r="B31" s="92" t="s">
        <v>115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116</v>
      </c>
      <c r="C32" s="68"/>
      <c r="D32" s="69"/>
      <c r="E32" s="36">
        <v>6457627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106092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6563719</v>
      </c>
      <c r="F35" s="16" t="s">
        <v>4</v>
      </c>
      <c r="G35" s="33">
        <f>-E35</f>
        <v>-6563719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122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7350622.7801219579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2090753.4256416596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89417.779026165066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7261205.0010957932</v>
      </c>
      <c r="F12" s="17" t="s">
        <v>4</v>
      </c>
      <c r="G12" s="33">
        <f>E12</f>
        <v>7261205.0010957932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-162867</v>
      </c>
      <c r="F14" s="17" t="s">
        <v>4</v>
      </c>
      <c r="G14" s="33">
        <f>E14</f>
        <v>-162867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318394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-95124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10065.826666666675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233335.82666666666</v>
      </c>
      <c r="F20" s="17" t="s">
        <v>4</v>
      </c>
      <c r="G20" s="33">
        <f>E20</f>
        <v>233335.82666666666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7331673.8277624603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7261205.0010957932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2090753.4256416596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92217.303513916573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89013.977277860817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7264408.3273318484</v>
      </c>
      <c r="F13" s="17" t="s">
        <v>4</v>
      </c>
      <c r="G13" s="33">
        <f>E13</f>
        <v>7264408.3273318484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-162867</v>
      </c>
      <c r="F15" s="17" t="s">
        <v>4</v>
      </c>
      <c r="G15" s="33">
        <f>E15</f>
        <v>-162867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7101541.3273318484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7264408.3273318484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2117305.9941473086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92257.985757114468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88611.999057871726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7268054.3140310915</v>
      </c>
      <c r="F13" s="17" t="s">
        <v>4</v>
      </c>
      <c r="G13" s="33">
        <f>E13</f>
        <v>7268054.3140310915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-162867</v>
      </c>
      <c r="F15" s="17" t="s">
        <v>4</v>
      </c>
      <c r="G15" s="33">
        <f>E15</f>
        <v>-162867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7105187.3140310915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7268054.3140310915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2144195.7802729793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92304.289788194859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88211.836131326287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7272146.7676879605</v>
      </c>
      <c r="F13" s="17" t="s">
        <v>4</v>
      </c>
      <c r="G13" s="33">
        <f>E13</f>
        <v>7272146.7676879605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-162867</v>
      </c>
      <c r="F15" s="17" t="s">
        <v>4</v>
      </c>
      <c r="G15" s="33">
        <f>E15</f>
        <v>-162867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7109279.7676879605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3189010.9882772891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2070858.3662030092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2090753.4256416596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7350622.7801219579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5259869.3544802982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89417.779026165066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-1688890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-1037422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-651468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-162867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119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517708</v>
      </c>
      <c r="F10" s="20">
        <f>E10/D10</f>
        <v>6902.7733333333335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274963</v>
      </c>
      <c r="F11" s="20">
        <f t="shared" ref="F11:F14" si="0">E11/D11</f>
        <v>27496.3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25</v>
      </c>
      <c r="E12" s="36">
        <v>107311</v>
      </c>
      <c r="F12" s="20">
        <f t="shared" si="0"/>
        <v>4292.4399999999996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25</v>
      </c>
      <c r="E13" s="36">
        <v>203068</v>
      </c>
      <c r="F13" s="20">
        <f t="shared" si="0"/>
        <v>8122.72</v>
      </c>
      <c r="G13" s="10" t="s">
        <v>4</v>
      </c>
      <c r="H13" s="1"/>
    </row>
    <row r="14" spans="1:8" ht="26.25" x14ac:dyDescent="0.25">
      <c r="A14" s="1"/>
      <c r="B14" s="41" t="s">
        <v>114</v>
      </c>
      <c r="C14" s="39">
        <v>2015</v>
      </c>
      <c r="D14" s="39">
        <v>50</v>
      </c>
      <c r="E14" s="36">
        <v>155934</v>
      </c>
      <c r="F14" s="20">
        <f t="shared" si="0"/>
        <v>3118.68</v>
      </c>
      <c r="G14" s="10" t="s">
        <v>4</v>
      </c>
      <c r="H14" s="1"/>
    </row>
    <row r="15" spans="1:8" x14ac:dyDescent="0.25">
      <c r="A15" s="1"/>
      <c r="B15" s="70" t="s">
        <v>5</v>
      </c>
      <c r="C15" s="71"/>
      <c r="D15" s="71"/>
      <c r="E15" s="72"/>
      <c r="F15" s="34">
        <f>SUM(F10:F14)</f>
        <v>49932.913333333338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2016-10-17T13:57:58Z</dcterms:modified>
</cp:coreProperties>
</file>