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<sst xmlns="http://schemas.openxmlformats.org/spreadsheetml/2006/main" count="100" uniqueCount="69">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</sst>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431690.03161459777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15966.401850666665</v>
      </c>
      <c r="C3" t="s">
        <v>10</v>
      </c>
    </row>
    <row r="4" spans="1:3" s="25" customFormat="1" x14ac:dyDescent="0.25">
      <c r="A4" s="3" t="s">
        <v>11</v>
      </c>
      <c r="B4" s="45">
        <f>SUM(B2:B3)</f>
        <v>447656.43346526445</v>
      </c>
      <c r="C4" s="54" t="s">
        <v>10</v>
      </c>
    </row>
    <row r="5" spans="1:3" x14ac:dyDescent="0.25">
      <c r="A5" s="44" t="s">
        <v>0</v>
      </c>
      <c r="B5" s="35">
        <f>Investeringer!E3</f>
        <v>393428.34733041801</v>
      </c>
      <c r="C5" s="22" t="s">
        <v>10</v>
      </c>
    </row>
    <row r="6" spans="1:3" x14ac:dyDescent="0.25">
      <c r="A6" s="4" t="s">
        <v>1</v>
      </c>
      <c r="B6" s="32">
        <f>Investeringer!F3</f>
        <v>34836.105344095682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428264.45267451368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2637193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2637193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3513113.8861397784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3544211.0568502774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488546</v>
      </c>
      <c r="C2" s="46">
        <v>0</v>
      </c>
      <c r="D2" s="46">
        <f>B2+C2</f>
        <v>488546</v>
      </c>
      <c r="E2" s="47">
        <f>D2</f>
        <v>488546</v>
      </c>
      <c r="F2" s="46">
        <v>614411.63013075537</v>
      </c>
      <c r="G2" s="46">
        <v>0</v>
      </c>
      <c r="H2" s="46">
        <f>F2-G2</f>
        <v>614411.63013075537</v>
      </c>
      <c r="I2" s="46">
        <f>AVERAGEIF(E2:E4,"&lt;&gt;0")</f>
        <v>357460.47759999998</v>
      </c>
      <c r="J2" s="46">
        <v>431690.03161459777</v>
      </c>
      <c r="K2" s="36">
        <f>IF(H2&gt;I2,IF(I2&gt;J2,I2,J2),H2)</f>
        <v>431690.03161459777</v>
      </c>
    </row>
    <row r="3" spans="1:11" s="22" customFormat="1" x14ac:dyDescent="0.25">
      <c r="A3" s="27">
        <v>2014</v>
      </c>
      <c r="B3" s="46">
        <v>226194</v>
      </c>
      <c r="C3" s="46"/>
      <c r="D3" s="46">
        <f t="shared" ref="D3:D4" si="0">B3+C3</f>
        <v>226194</v>
      </c>
      <c r="E3" s="47">
        <f>D3*Pristalsregulering!C7</f>
        <v>226374.95519999997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0</v>
      </c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4000</v>
      </c>
      <c r="C3" s="39">
        <v>3535</v>
      </c>
      <c r="D3" s="39">
        <v>0</v>
      </c>
      <c r="E3" s="38">
        <f>B3</f>
        <v>4000</v>
      </c>
      <c r="F3" s="39">
        <f t="shared" ref="F3:G3" si="0">C3</f>
        <v>3535</v>
      </c>
      <c r="G3" s="40">
        <f t="shared" si="0"/>
        <v>0</v>
      </c>
      <c r="H3" s="41">
        <f>IF(E3=0,0,AVERAGEIF(E3:E5,"&lt;&gt;0"))+IF(F3=0,0,AVERAGEIF(F3:F5,"&lt;&gt;0"))+IF(G3=0,0,AVERAGEIF(G3:G5,"&lt;&gt;0"))</f>
        <v>15966.401850666665</v>
      </c>
    </row>
    <row r="4" spans="1:8" x14ac:dyDescent="0.25">
      <c r="A4" s="30">
        <v>2014</v>
      </c>
      <c r="B4" s="38">
        <v>6800</v>
      </c>
      <c r="C4" s="39">
        <v>16484</v>
      </c>
      <c r="D4" s="39">
        <v>0</v>
      </c>
      <c r="E4" s="38">
        <f>B4*Pristalsregulering!$C$7</f>
        <v>6805.44</v>
      </c>
      <c r="F4" s="39">
        <f>C4*Pristalsregulering!$C$7</f>
        <v>16497.1872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4000</v>
      </c>
      <c r="C5" s="39">
        <v>12796</v>
      </c>
      <c r="D5" s="39">
        <v>0</v>
      </c>
      <c r="E5" s="38">
        <f>B5*Pristalsregulering!$C$7*Pristalsregulering!$C$6</f>
        <v>4063.2479999999996</v>
      </c>
      <c r="F5" s="39">
        <f>C5*Pristalsregulering!$C$7*Pristalsregulering!$C$6</f>
        <v>12998.330351999997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361374.77847668069</v>
      </c>
      <c r="C3" s="35">
        <v>33724.720000000001</v>
      </c>
      <c r="D3" s="37">
        <v>0</v>
      </c>
      <c r="E3" s="32">
        <f>B3*Pristalsregulering!C2*Pristalsregulering!C3*Pristalsregulering!C4*Pristalsregulering!C5*Pristalsregulering!C6*Pristalsregulering!C7</f>
        <v>393428.34733041801</v>
      </c>
      <c r="F3" s="32">
        <v>34836.105344095682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1498</v>
      </c>
      <c r="E2" s="39">
        <v>0</v>
      </c>
      <c r="F2" s="39">
        <v>0</v>
      </c>
      <c r="G2" s="39">
        <v>2603172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2637193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2016-09-29T12:02:30Z</dcterms:modified>
</cp:coreProperties>
</file>