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515" yWindow="105" windowWidth="20640" windowHeight="11475" firstSheet="5" activeTab="1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F13" i="11" l="1"/>
  <c r="F14" i="11"/>
  <c r="F15" i="11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6" i="11"/>
  <c r="F17" i="11"/>
  <c r="F18" i="11"/>
  <c r="F10" i="11"/>
  <c r="G13" i="10"/>
  <c r="E14" i="2" s="1"/>
  <c r="G14" i="2" s="1"/>
  <c r="G12" i="7"/>
  <c r="G15" i="6"/>
  <c r="G15" i="5"/>
  <c r="G15" i="4"/>
  <c r="E10" i="2"/>
  <c r="E10" i="4" s="1"/>
  <c r="E10" i="5" s="1"/>
  <c r="E10" i="6" s="1"/>
  <c r="E28" i="13" l="1"/>
  <c r="G28" i="13" s="1"/>
  <c r="G36" i="13" s="1"/>
  <c r="E22" i="2" s="1"/>
  <c r="G22" i="2" s="1"/>
  <c r="F19" i="11"/>
  <c r="G29" i="12" s="1"/>
  <c r="G30" i="12" s="1"/>
  <c r="E19" i="2" s="1"/>
  <c r="E20" i="2" s="1"/>
  <c r="G20" i="2" s="1"/>
  <c r="G9" i="9"/>
  <c r="E9" i="2"/>
  <c r="G11" i="9" l="1"/>
  <c r="E11" i="2" s="1"/>
  <c r="E9" i="4" l="1"/>
  <c r="E12" i="2"/>
  <c r="G12" i="2" s="1"/>
  <c r="G23" i="2" s="1"/>
  <c r="E12" i="4" l="1"/>
  <c r="E9" i="5" s="1"/>
  <c r="E11" i="4"/>
  <c r="E13" i="4" l="1"/>
  <c r="G13" i="4" s="1"/>
  <c r="G16" i="4" s="1"/>
  <c r="E12" i="5"/>
  <c r="E9" i="6"/>
  <c r="E11" i="5"/>
  <c r="E13" i="5" s="1"/>
  <c r="G13" i="5" s="1"/>
  <c r="G16" i="5" s="1"/>
  <c r="E11" i="6" l="1"/>
  <c r="E12" i="6"/>
  <c r="E13" i="6" l="1"/>
  <c r="G13" i="6" s="1"/>
  <c r="G16" i="6" s="1"/>
</calcChain>
</file>

<file path=xl/sharedStrings.xml><?xml version="1.0" encoding="utf-8"?>
<sst xmlns="http://schemas.openxmlformats.org/spreadsheetml/2006/main" count="260" uniqueCount="124">
  <si>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</si>
  <si>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</si>
  <si>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</si>
  <si>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</si>
  <si>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</si>
  <si>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</si>
  <si>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</si>
  <si>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</si>
  <si>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</si>
  <si>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</si>
  <si>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</si>
  <si>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</si>
  <si>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</si>
  <si>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</si>
  <si>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</si>
  <si>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</si>
  <si>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</si>
  <si>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</si>
  <si>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</si>
  <si>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</si>
  <si>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</si>
  <si>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</si>
  <si>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</si>
  <si>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</si>
  <si>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</si>
  <si>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</si>
  <si>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</si>
  <si>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</si>
  <si>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</si>
  <si>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</si>
  <si>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</si>
  <si>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</si>
  <si>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</si>
  <si>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</si>
  <si>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</si>
  <si>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</si>
  <si>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</si>
  <si>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</si>
  <si>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</si>
  <si>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</si>
  <si>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</si>
  <si>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</si>
  <si>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</si>
  <si>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</si>
  <si>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</si>
  <si>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</si>
  <si>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</si>
  <si>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</si>
  <si>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</si>
  <si>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</si>
  <si>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</si>
  <si>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</si>
  <si>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</si>
  <si>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</si>
  <si>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</si>
  <si>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</si>
  <si>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</si>
  <si>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</si>
  <si>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</si>
  <si>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</si>
  <si>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</si>
  <si>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</si>
  <si>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</si>
  <si>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</si>
  <si>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</si>
  <si>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</si>
  <si>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</si>
  <si>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</si>
  <si>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</si>
  <si>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</si>
  <si>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</si>
  <si>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</si>
  <si>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</si>
  <si>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</si>
  <si>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</si>
  <si>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</si>
  <si>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</si>
  <si>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</si>
  <si>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</si>
  <si>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</si>
  <si>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</si>
  <si>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</si>
  <si>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</si>
  <si>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</si>
  <si>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</si>
  <si>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</si>
  <si>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</si>
  <si>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</si>
  <si>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</si>
  <si>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</si>
  <si>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</si>
  <si>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</si>
  <si>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</si>
  <si>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</si>
  <si>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</si>
  <si>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</si>
  <si>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</si>
  <si>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</si>
  <si>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</si>
  <si>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</si>
  <si>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</si>
  <si>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</si>
  <si>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</si>
  <si>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</si>
  <si>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</si>
  <si>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</si>
  <si>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</si>
  <si>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</si>
  <si>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</si>
  <si>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</si>
  <si>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Beluftningsanlæg, bundbeluftbning, Mek./EL</t>
  </si>
  <si>
    <t>Køretøjer, entreprenørmaskiner</t>
  </si>
  <si>
    <t>Boring (inkl. etablering, forerør, filter og prøvepumpning)</t>
  </si>
  <si>
    <t>Ø 50mm &lt; Ledningsnet ≤ Ø110 mm</t>
  </si>
  <si>
    <t>Afregningsmålere, elektroniske ≤ Ø 110mm (Qn 10)</t>
  </si>
  <si>
    <t>Stik på ledningsnet, Konstruktioner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</si>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</sst>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121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1430123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1429050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1073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162761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88000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74761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85000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-85000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11808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22347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2015'!F19</f>
        <v>71743.133333333331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109331.26666666666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tabSelected="1" view="pageLayout" topLeftCell="A4" zoomScaleNormal="100" workbookViewId="0">
      <selection activeCell="E20" sqref="E20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10212262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937447.60765636188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261665.22666666665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-121602.17333333332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39063.839999999997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1116574.5009896953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1598374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1598374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-1515719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-1791182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-3306901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-591952.49901030492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408736</v>
      </c>
      <c r="F30" s="16" t="s">
        <v>4</v>
      </c>
      <c r="G30" s="33">
        <f>-$E$30</f>
        <v>-408736</v>
      </c>
      <c r="H30" s="16" t="s">
        <v>4</v>
      </c>
      <c r="I30" s="1"/>
    </row>
    <row r="31" spans="1:9" x14ac:dyDescent="0.25">
      <c r="A31" s="1"/>
      <c r="B31" s="92" t="s">
        <v>116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117</v>
      </c>
      <c r="C32" s="69"/>
      <c r="D32" s="70"/>
      <c r="E32" s="36">
        <v>3959953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165647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4125600</v>
      </c>
      <c r="F35" s="16" t="s">
        <v>4</v>
      </c>
      <c r="G35" s="33">
        <f>-E35</f>
        <v>-4125600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5677926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123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4494475.6568461284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1411095.0526623598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52417.470271124068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4442058.1865750039</v>
      </c>
      <c r="F12" s="17" t="s">
        <v>4</v>
      </c>
      <c r="G12" s="33">
        <f>E12</f>
        <v>4442058.1865750039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-301665.25</v>
      </c>
      <c r="F14" s="17" t="s">
        <v>4</v>
      </c>
      <c r="G14" s="33">
        <f>E14</f>
        <v>-301665.25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1073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74761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-85000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109331.26666666666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100165.26666666666</v>
      </c>
      <c r="F20" s="17" t="s">
        <v>4</v>
      </c>
      <c r="G20" s="33">
        <f>E20</f>
        <v>100165.26666666666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5677926</v>
      </c>
      <c r="F22" s="17" t="s">
        <v>4</v>
      </c>
      <c r="G22" s="33">
        <f>E22</f>
        <v>5677926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9918484.2032416705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4442058.1865750039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1411095.0526623598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56414.13896950255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52180.758217126691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4446291.5673273792</v>
      </c>
      <c r="F13" s="17" t="s">
        <v>4</v>
      </c>
      <c r="G13" s="33">
        <f>E13</f>
        <v>4446291.5673273792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-301665.25</v>
      </c>
      <c r="F15" s="17" t="s">
        <v>4</v>
      </c>
      <c r="G15" s="33">
        <f>E15</f>
        <v>-301665.25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4144626.3173273792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4446291.5673273792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1429015.9598311717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56467.902905057716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51945.11513109396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4450814.3551013432</v>
      </c>
      <c r="F13" s="17" t="s">
        <v>4</v>
      </c>
      <c r="G13" s="33">
        <f>E13</f>
        <v>4450814.3551013432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-301665.25</v>
      </c>
      <c r="F15" s="17" t="s">
        <v>4</v>
      </c>
      <c r="G15" s="33">
        <f>E15</f>
        <v>-301665.25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4149149.1051013432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4450814.3551013423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1447164.4625210275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56525.342309787047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51710.536185673438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4455629.1612254558</v>
      </c>
      <c r="F13" s="17" t="s">
        <v>4</v>
      </c>
      <c r="G13" s="33">
        <f>E13</f>
        <v>4455629.1612254558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-301665.25</v>
      </c>
      <c r="F15" s="17" t="s">
        <v>4</v>
      </c>
      <c r="G15" s="33">
        <f>E15</f>
        <v>-301665.25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4153963.9112254558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1641007.332205571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1442373.2719781976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1411095.0526623598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4494475.6568461284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3083380.6041837689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52417.470271124068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-3032315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-1825654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-1206661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-301665.25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1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120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25</v>
      </c>
      <c r="E10" s="36">
        <v>14325</v>
      </c>
      <c r="F10" s="20">
        <f>E10/D10</f>
        <v>573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5</v>
      </c>
      <c r="E11" s="36">
        <v>48800</v>
      </c>
      <c r="F11" s="20">
        <f t="shared" ref="F11:F18" si="0">E11/D11</f>
        <v>9760</v>
      </c>
      <c r="G11" s="10" t="s">
        <v>4</v>
      </c>
      <c r="H11" s="1"/>
    </row>
    <row r="12" spans="1:8" ht="26.25" x14ac:dyDescent="0.25">
      <c r="A12" s="1"/>
      <c r="B12" s="41" t="s">
        <v>112</v>
      </c>
      <c r="C12" s="39">
        <v>2015</v>
      </c>
      <c r="D12" s="39">
        <v>30</v>
      </c>
      <c r="E12" s="36">
        <v>488161</v>
      </c>
      <c r="F12" s="20">
        <f t="shared" si="0"/>
        <v>16272.033333333333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75</v>
      </c>
      <c r="E13" s="36">
        <v>84379</v>
      </c>
      <c r="F13" s="20">
        <f t="shared" si="0"/>
        <v>1125.0533333333333</v>
      </c>
      <c r="G13" s="10" t="s">
        <v>4</v>
      </c>
      <c r="H13" s="1"/>
    </row>
    <row r="14" spans="1:8" x14ac:dyDescent="0.25">
      <c r="A14" s="1"/>
      <c r="B14" s="41" t="s">
        <v>113</v>
      </c>
      <c r="C14" s="39">
        <v>2015</v>
      </c>
      <c r="D14" s="39">
        <v>75</v>
      </c>
      <c r="E14" s="36">
        <v>18980</v>
      </c>
      <c r="F14" s="20">
        <f t="shared" si="0"/>
        <v>253.06666666666666</v>
      </c>
      <c r="G14" s="10" t="s">
        <v>4</v>
      </c>
      <c r="H14" s="1"/>
    </row>
    <row r="15" spans="1:8" x14ac:dyDescent="0.25">
      <c r="A15" s="1"/>
      <c r="B15" s="41" t="s">
        <v>113</v>
      </c>
      <c r="C15" s="39">
        <v>2015</v>
      </c>
      <c r="D15" s="39">
        <v>75</v>
      </c>
      <c r="E15" s="36">
        <v>504663</v>
      </c>
      <c r="F15" s="20">
        <f t="shared" si="0"/>
        <v>6728.84</v>
      </c>
      <c r="G15" s="10" t="s">
        <v>4</v>
      </c>
      <c r="H15" s="1"/>
    </row>
    <row r="16" spans="1:8" x14ac:dyDescent="0.25">
      <c r="A16" s="1"/>
      <c r="B16" s="41" t="s">
        <v>113</v>
      </c>
      <c r="C16" s="39">
        <v>2015</v>
      </c>
      <c r="D16" s="39">
        <v>75</v>
      </c>
      <c r="E16" s="36">
        <v>80328</v>
      </c>
      <c r="F16" s="20">
        <f t="shared" si="0"/>
        <v>1071.04</v>
      </c>
      <c r="G16" s="10" t="s">
        <v>4</v>
      </c>
      <c r="H16" s="1"/>
    </row>
    <row r="17" spans="1:8" ht="26.25" x14ac:dyDescent="0.25">
      <c r="A17" s="1"/>
      <c r="B17" s="41" t="s">
        <v>114</v>
      </c>
      <c r="C17" s="39">
        <v>2015</v>
      </c>
      <c r="D17" s="39">
        <v>10</v>
      </c>
      <c r="E17" s="36">
        <v>330071</v>
      </c>
      <c r="F17" s="20">
        <f t="shared" si="0"/>
        <v>33007.1</v>
      </c>
      <c r="G17" s="10" t="s">
        <v>4</v>
      </c>
      <c r="H17" s="1"/>
    </row>
    <row r="18" spans="1:8" x14ac:dyDescent="0.25">
      <c r="A18" s="1"/>
      <c r="B18" s="41" t="s">
        <v>115</v>
      </c>
      <c r="C18" s="39">
        <v>2015</v>
      </c>
      <c r="D18" s="39">
        <v>75</v>
      </c>
      <c r="E18" s="36">
        <v>221475</v>
      </c>
      <c r="F18" s="20">
        <f t="shared" si="0"/>
        <v>2953</v>
      </c>
      <c r="G18" s="10" t="s">
        <v>4</v>
      </c>
      <c r="H18" s="1"/>
    </row>
    <row r="19" spans="1:8" x14ac:dyDescent="0.25">
      <c r="A19" s="1"/>
      <c r="B19" s="81" t="s">
        <v>5</v>
      </c>
      <c r="C19" s="82"/>
      <c r="D19" s="82"/>
      <c r="E19" s="83"/>
      <c r="F19" s="34">
        <f>SUM(F10:F18)</f>
        <v>71743.133333333331</v>
      </c>
      <c r="G19" s="18" t="s">
        <v>4</v>
      </c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</sheetData>
  <sheetProtection password="C6BD" sheet="1" objects="1" scenarios="1"/>
  <mergeCells count="4">
    <mergeCell ref="B19:E1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2016-12-15T17:25:28Z</dcterms:modified>
</cp:coreProperties>
</file>