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410" yWindow="75" windowWidth="20415" windowHeight="1162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 s="1"/>
  <c r="F23" i="11" l="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4" i="11"/>
  <c r="F10" i="11"/>
  <c r="F25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E17" i="2"/>
  <c r="G23" i="2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<sst xmlns="http://schemas.openxmlformats.org/spreadsheetml/2006/main" count="256" uniqueCount="130">
  <si>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</si>
  <si>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</si>
  <si>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</si>
  <si>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</si>
  <si>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</si>
  <si>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</si>
  <si>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</si>
  <si>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</si>
  <si>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</si>
  <si>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</si>
  <si>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</si>
  <si>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</si>
  <si>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</si>
  <si>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</si>
  <si>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</si>
  <si>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</si>
  <si>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</si>
  <si>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</si>
  <si>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</si>
  <si>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</si>
  <si>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</si>
  <si>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</si>
  <si>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</si>
  <si>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</si>
  <si>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</si>
  <si>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</si>
  <si>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</si>
  <si>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</si>
  <si>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</si>
  <si>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</si>
  <si>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</si>
  <si>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</si>
  <si>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</si>
  <si>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</si>
  <si>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</si>
  <si>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</si>
  <si>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</si>
  <si>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</si>
  <si>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</si>
  <si>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</si>
  <si>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</si>
  <si>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</si>
  <si>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</si>
  <si>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</si>
  <si>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</si>
  <si>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</si>
  <si>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</si>
  <si>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</si>
  <si>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</si>
  <si>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</si>
  <si>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</si>
  <si>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</si>
  <si>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</si>
  <si>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</si>
  <si>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</si>
  <si>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</si>
  <si>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</si>
  <si>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</si>
  <si>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</si>
  <si>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</si>
  <si>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</si>
  <si>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</si>
  <si>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</si>
  <si>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</si>
  <si>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</si>
  <si>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</si>
  <si>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</si>
  <si>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</si>
  <si>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</si>
  <si>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</si>
  <si>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</si>
  <si>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</si>
  <si>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</si>
  <si>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</si>
  <si>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</si>
  <si>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</si>
  <si>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</si>
  <si>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</si>
  <si>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</si>
  <si>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</si>
  <si>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</si>
  <si>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</si>
  <si>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</si>
  <si>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</si>
  <si>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</si>
  <si>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</si>
  <si>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</si>
  <si>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</si>
  <si>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</si>
  <si>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</si>
  <si>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</si>
  <si>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</si>
  <si>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</si>
  <si>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</si>
  <si>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</si>
  <si>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</si>
  <si>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</si>
  <si>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</si>
  <si>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</si>
  <si>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</si>
  <si>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</si>
  <si>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</si>
  <si>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</si>
  <si>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</si>
  <si>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</si>
  <si>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</si>
  <si>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</si>
  <si>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</si>
  <si>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</si>
  <si>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</si>
  <si>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</si>
  <si>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</si>
  <si>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</si>
  <si>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EVITA, afregningssystem</t>
  </si>
  <si>
    <t>Stik på ledningsnet, Konstruktioner</t>
  </si>
  <si>
    <t>Ø110 mm &lt; Ledningsnet ≤ Ø 250 mm</t>
  </si>
  <si>
    <t>Beholderanlæg - højdebeholder</t>
  </si>
  <si>
    <t>Boring (inkl. etablering, forerør, filter og prøvepumpning)</t>
  </si>
  <si>
    <t>Administrationbygninger</t>
  </si>
  <si>
    <t>Værksted</t>
  </si>
  <si>
    <t>Filteranlæg, åbne filtre, dobbelt filtrering, Mek./EL</t>
  </si>
  <si>
    <t>Udpumpningsanlæg, rentvandspumper på vandværk</t>
  </si>
  <si>
    <t>Skyllevandsbehandling, inkl. UV-filter mv., SRO</t>
  </si>
  <si>
    <t>Pumpestation (inkl. evt. hydrofor)/trykforøger, Mek./EL</t>
  </si>
  <si>
    <t>Ø 50mm &lt; Ledningsnet ≤ Ø110 mm</t>
  </si>
  <si>
    <t>Affugter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</si>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</sst>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19218101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2561518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1427066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-79768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256748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4165564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26600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26600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-5057056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0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-5057056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-864892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146582</v>
      </c>
      <c r="F30" s="16" t="s">
        <v>4</v>
      </c>
      <c r="G30" s="32">
        <f>-$E$30</f>
        <v>-146582</v>
      </c>
      <c r="H30" s="16" t="s">
        <v>4</v>
      </c>
      <c r="I30" s="1"/>
    </row>
    <row r="31" spans="1:9" x14ac:dyDescent="0.25">
      <c r="A31" s="1"/>
      <c r="B31" s="99" t="s">
        <v>127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128</v>
      </c>
      <c r="C32" s="73"/>
      <c r="D32" s="74"/>
      <c r="E32" s="37">
        <v>19071519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19071519</v>
      </c>
      <c r="F35" s="16" t="s">
        <v>4</v>
      </c>
      <c r="G35" s="32">
        <f>-E35</f>
        <v>-19071519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21705107.873922579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10061238.048950398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112903.85047239649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169307.36986719631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21422896.653582983</v>
      </c>
      <c r="F13" s="17" t="s">
        <v>4</v>
      </c>
      <c r="G13" s="32">
        <f>E13</f>
        <v>21422896.653582983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-565878.25</v>
      </c>
      <c r="F15" s="17" t="s">
        <v>4</v>
      </c>
      <c r="G15" s="32">
        <f>E15</f>
        <v>-565878.25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1394160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134263.04000000004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386600.17000000004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1915023.21</v>
      </c>
      <c r="F21" s="17" t="s">
        <v>4</v>
      </c>
      <c r="G21" s="32">
        <f>E21</f>
        <v>1915023.21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0</v>
      </c>
      <c r="F23" s="17" t="s">
        <v>4</v>
      </c>
      <c r="G23" s="32">
        <f>E23</f>
        <v>0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22772041.613582984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21422896.653582983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5639168.9053709581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5722489.699261629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10061238.048950398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272070.78750050388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111566.53812664031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168614.25602555083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21414786.646931298</v>
      </c>
      <c r="F16" s="17" t="s">
        <v>4</v>
      </c>
      <c r="G16" s="32">
        <f>E16</f>
        <v>21414786.646931298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-565878.25</v>
      </c>
      <c r="F18" s="17" t="s">
        <v>4</v>
      </c>
      <c r="G18" s="32">
        <f>E18</f>
        <v>-565878.25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20848908.396931298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5811757.2899036193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5832112.5350685604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10061238.048950398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21705107.873922579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11643869.824972181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0.96964198474853902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112903.85047239649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5811757.2899036193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116235.14579807239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5832112.5350685604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53072.224069123899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169307.36986719631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-5681027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-3417514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-2263513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-565878.25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5</v>
      </c>
      <c r="E10" s="37">
        <v>399123.18</v>
      </c>
      <c r="F10" s="20">
        <f>E10/D10</f>
        <v>79824.635999999999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19681</v>
      </c>
      <c r="F11" s="20">
        <f t="shared" ref="F11:F24" si="0">E11/D11</f>
        <v>262.41333333333336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5065043.01</v>
      </c>
      <c r="F12" s="20">
        <f t="shared" si="0"/>
        <v>67533.906799999997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50</v>
      </c>
      <c r="E13" s="37">
        <v>91244</v>
      </c>
      <c r="F13" s="20">
        <f t="shared" si="0"/>
        <v>1824.88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30</v>
      </c>
      <c r="E14" s="37">
        <v>2747909.7</v>
      </c>
      <c r="F14" s="20">
        <f t="shared" si="0"/>
        <v>91596.99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371989.43</v>
      </c>
      <c r="F15" s="20">
        <f t="shared" si="0"/>
        <v>4959.8590666666669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442824.49</v>
      </c>
      <c r="F16" s="20">
        <f t="shared" si="0"/>
        <v>5904.3265333333329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25</v>
      </c>
      <c r="E17" s="37">
        <v>122263.01</v>
      </c>
      <c r="F17" s="20">
        <f t="shared" si="0"/>
        <v>4890.5203999999994</v>
      </c>
      <c r="G17" s="10" t="s">
        <v>4</v>
      </c>
      <c r="H17" s="1"/>
    </row>
    <row r="18" spans="1:8" x14ac:dyDescent="0.25">
      <c r="A18" s="1"/>
      <c r="B18" s="41" t="s">
        <v>116</v>
      </c>
      <c r="C18" s="39">
        <v>2015</v>
      </c>
      <c r="D18" s="39">
        <v>50</v>
      </c>
      <c r="E18" s="37">
        <v>152578.15</v>
      </c>
      <c r="F18" s="20">
        <f t="shared" si="0"/>
        <v>3051.5630000000001</v>
      </c>
      <c r="G18" s="10" t="s">
        <v>4</v>
      </c>
      <c r="H18" s="1"/>
    </row>
    <row r="19" spans="1:8" x14ac:dyDescent="0.25">
      <c r="A19" s="1"/>
      <c r="B19" s="41" t="s">
        <v>121</v>
      </c>
      <c r="C19" s="39">
        <v>2015</v>
      </c>
      <c r="D19" s="39">
        <v>25</v>
      </c>
      <c r="E19" s="37">
        <v>628581.43000000005</v>
      </c>
      <c r="F19" s="20">
        <f t="shared" si="0"/>
        <v>25143.257200000004</v>
      </c>
      <c r="G19" s="10" t="s">
        <v>4</v>
      </c>
      <c r="H19" s="1"/>
    </row>
    <row r="20" spans="1:8" x14ac:dyDescent="0.25">
      <c r="A20" s="1"/>
      <c r="B20" s="41" t="s">
        <v>122</v>
      </c>
      <c r="C20" s="39">
        <v>2015</v>
      </c>
      <c r="D20" s="39">
        <v>10</v>
      </c>
      <c r="E20" s="37">
        <v>604827.57999999996</v>
      </c>
      <c r="F20" s="20">
        <f t="shared" si="0"/>
        <v>60482.757999999994</v>
      </c>
      <c r="G20" s="10" t="s">
        <v>4</v>
      </c>
      <c r="H20" s="1"/>
    </row>
    <row r="21" spans="1:8" x14ac:dyDescent="0.25">
      <c r="A21" s="1"/>
      <c r="B21" s="41" t="s">
        <v>123</v>
      </c>
      <c r="C21" s="39">
        <v>2015</v>
      </c>
      <c r="D21" s="39">
        <v>25</v>
      </c>
      <c r="E21" s="37">
        <v>168133.16</v>
      </c>
      <c r="F21" s="20">
        <f t="shared" si="0"/>
        <v>6725.3263999999999</v>
      </c>
      <c r="G21" s="10" t="s">
        <v>4</v>
      </c>
      <c r="H21" s="1"/>
    </row>
    <row r="22" spans="1:8" x14ac:dyDescent="0.25">
      <c r="A22" s="1"/>
      <c r="B22" s="41" t="s">
        <v>124</v>
      </c>
      <c r="C22" s="39">
        <v>2015</v>
      </c>
      <c r="D22" s="39">
        <v>75</v>
      </c>
      <c r="E22" s="37">
        <v>358565.78</v>
      </c>
      <c r="F22" s="20">
        <f t="shared" si="0"/>
        <v>4780.8770666666669</v>
      </c>
      <c r="G22" s="10" t="s">
        <v>4</v>
      </c>
      <c r="H22" s="1"/>
    </row>
    <row r="23" spans="1:8" x14ac:dyDescent="0.25">
      <c r="A23" s="1"/>
      <c r="B23" s="41" t="s">
        <v>115</v>
      </c>
      <c r="C23" s="39">
        <v>2015</v>
      </c>
      <c r="D23" s="39">
        <v>75</v>
      </c>
      <c r="E23" s="37">
        <v>1124457.8400000001</v>
      </c>
      <c r="F23" s="20">
        <f t="shared" si="0"/>
        <v>14992.771200000001</v>
      </c>
      <c r="G23" s="10" t="s">
        <v>4</v>
      </c>
      <c r="H23" s="1"/>
    </row>
    <row r="24" spans="1:8" x14ac:dyDescent="0.25">
      <c r="A24" s="1"/>
      <c r="B24" s="41" t="s">
        <v>125</v>
      </c>
      <c r="C24" s="39">
        <v>2015</v>
      </c>
      <c r="D24" s="39">
        <v>10</v>
      </c>
      <c r="E24" s="37">
        <v>15000</v>
      </c>
      <c r="F24" s="20">
        <f t="shared" si="0"/>
        <v>1500</v>
      </c>
      <c r="G24" s="10" t="s">
        <v>4</v>
      </c>
      <c r="H24" s="1"/>
    </row>
    <row r="25" spans="1:8" x14ac:dyDescent="0.25">
      <c r="A25" s="1"/>
      <c r="B25" s="69" t="s">
        <v>126</v>
      </c>
      <c r="C25" s="70"/>
      <c r="D25" s="70"/>
      <c r="E25" s="71"/>
      <c r="F25" s="33">
        <f>SUM(F10:F24)</f>
        <v>373474.08500000002</v>
      </c>
      <c r="G25" s="18" t="s">
        <v>4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</sheetData>
  <sheetProtection password="C6BD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9992160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8598000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1394160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930263.04000000004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796000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134263.04000000004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0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108348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252000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2015'!F25</f>
        <v>373474.08500000002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386600.17000000004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2016-12-13T15:54:58Z</dcterms:modified>
</cp:coreProperties>
</file>