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Denne_projektmappe" defaultThemeVersion="124226"/>
  <bookViews>
    <workbookView xWindow="0" yWindow="645" windowWidth="20535" windowHeight="12765" tabRatio="842" firstSheet="6" activeTab="1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C12" i="8"/>
  <c r="E29" i="19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3" i="7" s="1"/>
  <c r="F10" i="7"/>
  <c r="F11" i="7"/>
  <c r="C9" i="12" l="1"/>
  <c r="C31" i="8" s="1"/>
  <c r="E31" i="8" s="1"/>
  <c r="F8" i="2" l="1"/>
  <c r="F8" i="7"/>
  <c r="F12" i="7" s="1"/>
  <c r="F9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s="1"/>
  <c r="E19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<sst xmlns="http://schemas.openxmlformats.org/spreadsheetml/2006/main" count="355" uniqueCount="192">
  <si>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</si>
  <si>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</si>
  <si>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</si>
  <si>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</si>
  <si>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</si>
  <si>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</si>
  <si>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</si>
  <si>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</si>
  <si>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</si>
  <si>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</si>
  <si>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</si>
  <si>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</si>
  <si>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</si>
  <si>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</si>
  <si>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</si>
  <si>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</si>
  <si>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</si>
  <si>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</si>
  <si>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</si>
  <si>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</si>
  <si>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</si>
  <si>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</si>
  <si>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</si>
  <si>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</si>
  <si>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</si>
  <si>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</si>
  <si>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</si>
  <si>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</si>
  <si>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</si>
  <si>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</si>
  <si>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</si>
  <si>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</si>
  <si>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</si>
  <si>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</si>
  <si>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</si>
  <si>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</si>
  <si>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</si>
  <si>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</si>
  <si>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</si>
  <si>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</si>
  <si>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</si>
  <si>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</si>
  <si>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</si>
  <si>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</si>
  <si>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</si>
  <si>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</si>
  <si>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</si>
  <si>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</si>
  <si>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</si>
  <si>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</si>
  <si>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</si>
  <si>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</si>
  <si>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</si>
  <si>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</si>
  <si>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</si>
  <si>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</si>
  <si>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</si>
  <si>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</si>
  <si>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</si>
  <si>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</si>
  <si>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</si>
  <si>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</si>
  <si>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</si>
  <si>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</si>
  <si>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</si>
  <si>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</si>
  <si>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</si>
  <si>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</si>
  <si>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</si>
  <si>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</si>
  <si>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</si>
  <si>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</si>
  <si>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</si>
  <si>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</si>
  <si>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</si>
  <si>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</si>
  <si>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</si>
  <si>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</si>
  <si>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</si>
  <si>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</si>
  <si>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</si>
  <si>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</si>
  <si>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</si>
  <si>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</si>
  <si>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</si>
  <si>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</si>
  <si>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</si>
  <si>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</si>
  <si>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</si>
  <si>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</si>
  <si>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</si>
  <si>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</si>
  <si>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</si>
  <si>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</si>
  <si>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</si>
  <si>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</si>
  <si>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</si>
  <si>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</si>
  <si>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</si>
  <si>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</si>
  <si>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</si>
  <si>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</si>
  <si>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</si>
  <si>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</si>
  <si>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</si>
  <si>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</si>
  <si>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</si>
  <si>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</si>
  <si>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</si>
  <si>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</si>
  <si>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</si>
  <si>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</si>
  <si>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</si>
  <si>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</si>
  <si>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</si>
  <si>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</si>
  <si>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</si>
  <si>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</si>
  <si>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</si>
  <si>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</si>
  <si>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</si>
  <si>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</si>
  <si>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</si>
  <si>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</si>
  <si>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</si>
  <si>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</si>
  <si>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</si>
  <si>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</si>
  <si>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</si>
  <si>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</si>
  <si>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</si>
  <si>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</si>
  <si>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</si>
  <si>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</si>
  <si>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</si>
  <si>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</si>
  <si>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</si>
  <si>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</si>
  <si>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</si>
  <si>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</si>
  <si>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</si>
  <si>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</si>
  <si>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</si>
  <si>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</si>
  <si>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</si>
  <si>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</si>
  <si>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</si>
  <si>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</si>
  <si>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</si>
  <si>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</si>
  <si>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</si>
  <si>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</si>
  <si>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</si>
  <si>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</si>
  <si>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</si>
  <si>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</si>
  <si>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</si>
  <si>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</si>
  <si>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</si>
  <si>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</si>
  <si>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</si>
  <si>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</si>
  <si>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</si>
  <si>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</si>
  <si>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</si>
  <si>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</si>
  <si>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</si>
  <si>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</si>
  <si>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</si>
  <si>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</si>
  <si>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</si>
  <si>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</si>
  <si>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</si>
  <si>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</si>
  <si>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</si>
  <si>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</si>
  <si>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</si>
  <si>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</si>
  <si>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</si>
  <si>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</si>
  <si>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Grundvandsbeskyttelse</t>
  </si>
  <si>
    <t>Boring (inkl. etablering, forerør, filter og prøvepumpning)</t>
  </si>
  <si>
    <t>Beluftningsanlæg, ren ilt</t>
  </si>
  <si>
    <t>Ø 50mm &lt; Ledningsnet ≤ Ø110 mm</t>
  </si>
  <si>
    <t>Selskabsskatter</t>
  </si>
  <si>
    <t>2014</t>
  </si>
  <si>
    <t>7</t>
  </si>
  <si>
    <t>VSK</t>
  </si>
  <si>
    <t>V213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</si>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</sst>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VSK</v>
      </c>
      <c r="B1" s="56"/>
      <c r="C1" s="56"/>
      <c r="D1" s="56"/>
      <c r="E1" s="56"/>
    </row>
    <row r="2" spans="1:5" x14ac:dyDescent="0.25">
      <c r="A2" s="220" t="str">
        <f>'1. Forside'!A2</f>
        <v>V213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280000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280000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VSK</v>
      </c>
      <c r="B1" s="26"/>
      <c r="C1" s="26"/>
      <c r="D1" s="26"/>
      <c r="E1" s="26"/>
    </row>
    <row r="2" spans="1:5" x14ac:dyDescent="0.25">
      <c r="A2" s="221" t="str">
        <f>'1. Forside'!A2</f>
        <v>V213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22000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17000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-5053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-5053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VSK</v>
      </c>
      <c r="B1" s="26"/>
      <c r="C1" s="26"/>
      <c r="D1" s="26"/>
      <c r="E1" s="26"/>
    </row>
    <row r="2" spans="1:5" x14ac:dyDescent="0.25">
      <c r="A2" s="221" t="str">
        <f>'1. Forside'!A2</f>
        <v>V213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-259682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-259682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5" zoomScaleNormal="90" workbookViewId="0">
      <selection activeCell="B4" sqref="B4:F4"/>
    </sheetView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VSK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1446782.7850002868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1160322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1160322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-135685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-135685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1024637</v>
      </c>
      <c r="D27" s="79" t="s">
        <v>0</v>
      </c>
      <c r="E27" s="10">
        <f>IF(C27&lt;0,0,-C27)</f>
        <v>-1024637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1812448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1812448</v>
      </c>
      <c r="D36" s="79" t="s">
        <v>0</v>
      </c>
      <c r="E36" s="10">
        <f>-C36</f>
        <v>-1812448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-1390302.2149997132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tabSelected="1"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VSK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VSK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570397.05857428571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-2167.5088225822856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11293.861759770894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579523.41151147429</v>
      </c>
      <c r="D13" s="79" t="s">
        <v>0</v>
      </c>
      <c r="E13" s="6">
        <f>C13</f>
        <v>579523.41151147429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1160322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investeringer'!F11</f>
        <v>67156.763333333336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37123.94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27800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1292402.7033333334</v>
      </c>
      <c r="D19" s="79" t="s">
        <v>0</v>
      </c>
      <c r="E19" s="8">
        <f>C19</f>
        <v>1292402.7033333334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210000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25000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39700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251991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280000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17000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-5053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818638</v>
      </c>
      <c r="D29" s="79" t="s">
        <v>0</v>
      </c>
      <c r="E29" s="6">
        <f>C29</f>
        <v>818638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-1390302.2149997132</v>
      </c>
      <c r="D33" s="79" t="s">
        <v>0</v>
      </c>
      <c r="E33" s="12">
        <f>C33</f>
        <v>-1390302.2149997132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1300261.8998450942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362576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3.5861775182171303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3.5172264569223946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570397.05857428571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570397.05857428571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570397.05857428571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-2167.5088225822856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579523.41151147429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568229.54975170339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11293.861759770894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570397.05857428571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VSK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76096901.673130408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1160322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1160322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>
      <selection activeCell="F14" sqref="F14"/>
    </sheetView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VSK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181</v>
      </c>
      <c r="C8" s="30" t="s">
        <v>185</v>
      </c>
      <c r="D8" s="31" t="s">
        <v>186</v>
      </c>
      <c r="E8" s="32">
        <v>135685.13</v>
      </c>
      <c r="F8" s="34">
        <f t="shared" ref="F8" si="0">E8/D8</f>
        <v>19383.59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19383.59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47773.173333333332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67156.763333333336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VSK</v>
      </c>
      <c r="B1" s="162"/>
      <c r="C1" s="162"/>
      <c r="D1" s="162"/>
      <c r="E1" s="162"/>
    </row>
    <row r="2" spans="1:5" x14ac:dyDescent="0.25">
      <c r="A2" s="1" t="str">
        <f>'1. Forside'!A2</f>
        <v>V213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1643.24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19383.59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37123.94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VSK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181</v>
      </c>
      <c r="C8" s="30">
        <v>2015</v>
      </c>
      <c r="D8" s="31">
        <v>7</v>
      </c>
      <c r="E8" s="32">
        <v>35000</v>
      </c>
      <c r="F8" s="45">
        <f>E8/D8</f>
        <v>5000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2016</v>
      </c>
      <c r="D9" s="31">
        <v>25</v>
      </c>
      <c r="E9" s="32">
        <v>45000</v>
      </c>
      <c r="F9" s="45">
        <f t="shared" ref="F9" si="0">E9/D9</f>
        <v>1800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7</v>
      </c>
      <c r="E10" s="32">
        <v>35000</v>
      </c>
      <c r="F10" s="45">
        <f t="shared" ref="F10:F11" si="1">E10/D10</f>
        <v>5000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2016</v>
      </c>
      <c r="D11" s="31">
        <v>75</v>
      </c>
      <c r="E11" s="32">
        <v>1200000</v>
      </c>
      <c r="F11" s="45">
        <f t="shared" si="1"/>
        <v>16000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5000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22800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27800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VSK</v>
      </c>
      <c r="B1" s="56"/>
      <c r="C1" s="56"/>
      <c r="D1" s="176"/>
      <c r="E1" s="56"/>
    </row>
    <row r="2" spans="1:5" x14ac:dyDescent="0.25">
      <c r="A2" s="220" t="str">
        <f>'1. Forside'!A2</f>
        <v>V213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184</v>
      </c>
      <c r="C8" s="51">
        <v>175000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210000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190</v>
      </c>
      <c r="C12" s="178"/>
      <c r="D12" s="179"/>
      <c r="E12" s="56"/>
    </row>
    <row r="13" spans="1:5" x14ac:dyDescent="0.25">
      <c r="A13" s="56"/>
      <c r="B13" s="53" t="s">
        <v>191</v>
      </c>
      <c r="C13" s="180">
        <v>25000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25000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140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14200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39700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141</v>
      </c>
      <c r="C23" s="264"/>
      <c r="D23" s="265"/>
      <c r="E23" s="56"/>
    </row>
    <row r="24" spans="1:5" x14ac:dyDescent="0.25">
      <c r="A24" s="56"/>
      <c r="B24" s="108" t="s">
        <v>142</v>
      </c>
      <c r="C24" s="19">
        <v>284991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33000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251991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Reza Ahmadian</cp:lastModifiedBy>
  <cp:lastPrinted>2015-12-15T15:52:09Z</cp:lastPrinted>
  <dcterms:created xsi:type="dcterms:W3CDTF">2014-01-17T08:54:17Z</dcterms:created>
  <dcterms:modified xsi:type="dcterms:W3CDTF">2015-12-15T16:33:04Z</dcterms:modified>
</cp:coreProperties>
</file>