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05" windowWidth="20535" windowHeight="1270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E29" i="19" l="1"/>
  <c r="C13" i="3"/>
  <c r="C22" i="8" s="1"/>
  <c r="C14" i="16"/>
  <c r="C8" i="8" s="1"/>
  <c r="C13" i="15"/>
  <c r="C15" i="15" s="1"/>
  <c r="C11" i="8" s="1"/>
  <c r="C9" i="9"/>
  <c r="C15" i="8" s="1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1" i="7" s="1"/>
  <c r="F9" i="2" l="1"/>
  <c r="F10" i="2"/>
  <c r="C9" i="12" l="1"/>
  <c r="C11" i="12" s="1"/>
  <c r="C31" i="8" s="1"/>
  <c r="E31" i="8" s="1"/>
  <c r="F8" i="2" l="1"/>
  <c r="F8" i="7"/>
  <c r="F10" i="7" s="1"/>
  <c r="F11" i="2" l="1"/>
  <c r="C9" i="10" s="1"/>
  <c r="C15" i="11" l="1"/>
  <c r="C28" i="8" s="1"/>
  <c r="C14" i="4"/>
  <c r="C26" i="8" s="1"/>
  <c r="C25" i="3"/>
  <c r="C24" i="8" s="1"/>
  <c r="F12" i="7"/>
  <c r="C18" i="8" s="1"/>
  <c r="C19" i="3"/>
  <c r="C23" i="8" s="1"/>
  <c r="C8" i="3"/>
  <c r="C21" i="8" s="1"/>
  <c r="C8" i="4"/>
  <c r="C25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<sst xmlns="http://schemas.openxmlformats.org/spreadsheetml/2006/main" count="356" uniqueCount="192">
  <si>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</si>
  <si>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</si>
  <si>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</si>
  <si>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</si>
  <si>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</si>
  <si>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</si>
  <si>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</si>
  <si>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</si>
  <si>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</si>
  <si>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</si>
  <si>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</si>
  <si>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</si>
  <si>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</si>
  <si>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</si>
  <si>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</si>
  <si>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</si>
  <si>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</si>
  <si>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</si>
  <si>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</si>
  <si>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</si>
  <si>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</si>
  <si>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</si>
  <si>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</si>
  <si>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</si>
  <si>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</si>
  <si>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</si>
  <si>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</si>
  <si>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</si>
  <si>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</si>
  <si>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</si>
  <si>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</si>
  <si>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</si>
  <si>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</si>
  <si>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</si>
  <si>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</si>
  <si>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</si>
  <si>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</si>
  <si>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</si>
  <si>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</si>
  <si>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</si>
  <si>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</si>
  <si>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</si>
  <si>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</si>
  <si>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</si>
  <si>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</si>
  <si>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</si>
  <si>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</si>
  <si>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</si>
  <si>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</si>
  <si>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</si>
  <si>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</si>
  <si>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</si>
  <si>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</si>
  <si>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</si>
  <si>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</si>
  <si>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</si>
  <si>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</si>
  <si>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</si>
  <si>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</si>
  <si>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</si>
  <si>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</si>
  <si>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</si>
  <si>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</si>
  <si>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</si>
  <si>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</si>
  <si>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</si>
  <si>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</si>
  <si>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</si>
  <si>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</si>
  <si>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</si>
  <si>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</si>
  <si>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</si>
  <si>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</si>
  <si>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</si>
  <si>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</si>
  <si>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</si>
  <si>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</si>
  <si>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</si>
  <si>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</si>
  <si>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</si>
  <si>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</si>
  <si>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</si>
  <si>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</si>
  <si>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</si>
  <si>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</si>
  <si>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</si>
  <si>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</si>
  <si>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</si>
  <si>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</si>
  <si>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</si>
  <si>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</si>
  <si>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</si>
  <si>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</si>
  <si>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</si>
  <si>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</si>
  <si>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</si>
  <si>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</si>
  <si>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</si>
  <si>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</si>
  <si>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</si>
  <si>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</si>
  <si>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</si>
  <si>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</si>
  <si>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</si>
  <si>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</si>
  <si>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</si>
  <si>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</si>
  <si>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</si>
  <si>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</si>
  <si>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</si>
  <si>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</si>
  <si>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</si>
  <si>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</si>
  <si>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</si>
  <si>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</si>
  <si>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</si>
  <si>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</si>
  <si>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</si>
  <si>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</si>
  <si>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</si>
  <si>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</si>
  <si>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</si>
  <si>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</si>
  <si>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</si>
  <si>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</si>
  <si>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</si>
  <si>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</si>
  <si>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</si>
  <si>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</si>
  <si>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</si>
  <si>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</si>
  <si>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</si>
  <si>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</si>
  <si>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</si>
  <si>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</si>
  <si>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</si>
  <si>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</si>
  <si>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</si>
  <si>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</si>
  <si>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</si>
  <si>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</si>
  <si>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</si>
  <si>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</si>
  <si>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</si>
  <si>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</si>
  <si>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</si>
  <si>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</si>
  <si>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</si>
  <si>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</si>
  <si>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</si>
  <si>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</si>
  <si>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</si>
  <si>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</si>
  <si>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</si>
  <si>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</si>
  <si>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</si>
  <si>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</si>
  <si>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</si>
  <si>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</si>
  <si>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</si>
  <si>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</si>
  <si>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</si>
  <si>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</si>
  <si>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</si>
  <si>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</si>
  <si>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</si>
  <si>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</si>
  <si>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</si>
  <si>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</si>
  <si>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</si>
  <si>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</si>
  <si>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</si>
  <si>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</si>
  <si>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</si>
  <si>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</si>
  <si>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</si>
  <si>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</si>
  <si>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</si>
  <si>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</si>
  <si>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</si>
  <si>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Arbejdsplads</t>
  </si>
  <si>
    <t>2014</t>
  </si>
  <si>
    <t>5</t>
  </si>
  <si>
    <t>Afregningsmålere, elektroniske &gt; Ø110 mm</t>
  </si>
  <si>
    <t>10</t>
  </si>
  <si>
    <t>Ø 50mm &lt; Ledningsnet ≤ Ø110 mm</t>
  </si>
  <si>
    <t>75</t>
  </si>
  <si>
    <t>Aalestrup Vand a.m.b.a.</t>
  </si>
  <si>
    <t>V219</t>
  </si>
  <si>
    <r>
      <t xml:space="preserve">Afgift for ledningsført vand </t>
    </r>
    <r>
      <rPr>
        <sz val="10"/>
        <color rgb="FFFF0000"/>
        <rFont val="Times New Roman"/>
        <family val="1"/>
      </rPr>
      <t/>
    </r>
  </si>
  <si>
    <t>Tillæg for afgift for ledningsført vand i 2016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</si>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</sst>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9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8" fillId="2" borderId="0" xfId="0" applyFont="1" applyFill="1" applyProtection="1"/>
    <xf numFmtId="0" fontId="68" fillId="56" borderId="0" xfId="0" applyFont="1" applyFill="1" applyProtection="1"/>
    <xf numFmtId="165" fontId="68" fillId="56" borderId="0" xfId="1" applyNumberFormat="1" applyFont="1" applyFill="1" applyAlignment="1" applyProtection="1">
      <alignment wrapText="1"/>
    </xf>
    <xf numFmtId="0" fontId="68" fillId="56" borderId="0" xfId="0" applyFont="1" applyFill="1" applyAlignment="1" applyProtection="1">
      <alignment horizontal="left" wrapText="1"/>
    </xf>
    <xf numFmtId="3" fontId="68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Aalestrup Vand a.m.b.a.</v>
      </c>
      <c r="B1" s="56"/>
      <c r="C1" s="56"/>
      <c r="D1" s="56"/>
      <c r="E1" s="56"/>
    </row>
    <row r="2" spans="1:5" x14ac:dyDescent="0.25">
      <c r="A2" s="220" t="str">
        <f>'1. Forside'!A2</f>
        <v>V219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Aalestrup Vand a.m.b.a.</v>
      </c>
      <c r="B1" s="26"/>
      <c r="C1" s="26"/>
      <c r="D1" s="26"/>
      <c r="E1" s="26"/>
    </row>
    <row r="2" spans="1:5" x14ac:dyDescent="0.25">
      <c r="A2" s="221" t="str">
        <f>'1. Forside'!A2</f>
        <v>V219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223671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223671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207268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125000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82268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Aalestrup Vand a.m.b.a.</v>
      </c>
      <c r="B1" s="26"/>
      <c r="C1" s="26"/>
      <c r="D1" s="26"/>
      <c r="E1" s="26"/>
    </row>
    <row r="2" spans="1:5" x14ac:dyDescent="0.25">
      <c r="A2" s="221" t="str">
        <f>'1. Forside'!A2</f>
        <v>V219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-2983423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-1455564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-1527859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-305571.8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Aalestrup Vand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4576592.8606540924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858646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261806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184692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36000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1341144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185129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185129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170318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-336037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-864318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-1200355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496236</v>
      </c>
      <c r="D27" s="79" t="s">
        <v>0</v>
      </c>
      <c r="E27" s="10">
        <f>IF(C27&lt;0,0,-C27)</f>
        <v>-496236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293559</v>
      </c>
      <c r="D29" s="79" t="s">
        <v>0</v>
      </c>
      <c r="E29" s="10">
        <f>-C29</f>
        <v>-293559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610611</v>
      </c>
      <c r="D31" s="79" t="s">
        <v>0</v>
      </c>
      <c r="E31" s="10">
        <f>-C31</f>
        <v>-610611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3175738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3175738</v>
      </c>
      <c r="D36" s="79" t="s">
        <v>0</v>
      </c>
      <c r="E36" s="10">
        <f>-C36</f>
        <v>-3175738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448.86065409239382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Aalestrup Vand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V219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402348</v>
      </c>
      <c r="F7" s="222" t="s">
        <v>0</v>
      </c>
      <c r="G7" s="223">
        <v>463877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402348</v>
      </c>
      <c r="F8" s="222" t="s">
        <v>0</v>
      </c>
      <c r="G8" s="224">
        <v>170318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293559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Aalestrup Vand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1436424.7180128808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-5458.4139284489465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-71821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1359145.3040844318</v>
      </c>
      <c r="D13" s="79" t="s">
        <v>0</v>
      </c>
      <c r="E13" s="6">
        <f>C13</f>
        <v>1359145.3040844318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858484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191</v>
      </c>
      <c r="C16" s="14">
        <f>'6. Gennemførte investeringer'!F13</f>
        <v>350592.3133333333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34564.373333333337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investeringer'!F12</f>
        <v>40000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1283640.6866666665</v>
      </c>
      <c r="D19" s="79" t="s">
        <v>0</v>
      </c>
      <c r="E19" s="8">
        <f>C19</f>
        <v>1283640.6866666665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32800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1371300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18590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60758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223671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82268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1789387</v>
      </c>
      <c r="D29" s="79" t="s">
        <v>0</v>
      </c>
      <c r="E29" s="6">
        <f>C29</f>
        <v>1789387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-305571.8</v>
      </c>
      <c r="D31" s="79" t="s">
        <v>0</v>
      </c>
      <c r="E31" s="10">
        <f>C31</f>
        <v>-305571.8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448.86065409239382</v>
      </c>
      <c r="D33" s="79" t="s">
        <v>0</v>
      </c>
      <c r="E33" s="12">
        <f>C33</f>
        <v>448.86065409239382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4127050.0514051914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213190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19.358553644191527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12.926263199048696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Aalestrup Vand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V219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1436424.7180128808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1436424.7180128808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1436424.7180128808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-5458.4139284489465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Aalestrup Vand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780696.83424000069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1430966.3040844318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1436424.7180128808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449026.36685082654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71821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Aalestrup Vand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44545404.21450758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858484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858484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Aalestrup Vand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10992</v>
      </c>
      <c r="F8" s="34">
        <f t="shared" ref="F8:F10" si="0">E8/D8</f>
        <v>2198.4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135892</v>
      </c>
      <c r="F9" s="34">
        <f t="shared" si="0"/>
        <v>13589.2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1612094</v>
      </c>
      <c r="F10" s="34">
        <f t="shared" si="0"/>
        <v>21494.586666666666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37282.186666666668</v>
      </c>
      <c r="G11" s="37" t="s">
        <v>0</v>
      </c>
      <c r="H11" s="26"/>
    </row>
    <row r="12" spans="1:8" s="148" customFormat="1" x14ac:dyDescent="0.25">
      <c r="A12" s="26"/>
      <c r="B12" s="107" t="s">
        <v>132</v>
      </c>
      <c r="C12" s="159"/>
      <c r="D12" s="159"/>
      <c r="E12" s="159"/>
      <c r="F12" s="66">
        <v>313310.12666666665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350592.3133333333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Aalestrup Vand a.m.b.a.</v>
      </c>
      <c r="B1" s="162"/>
      <c r="C1" s="162"/>
      <c r="D1" s="162"/>
      <c r="E1" s="162"/>
    </row>
    <row r="2" spans="1:5" x14ac:dyDescent="0.25">
      <c r="A2" s="1" t="str">
        <f>'1. Forside'!A2</f>
        <v>V219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20000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20000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investeringer'!F11</f>
        <v>37282.186666666668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34564.373333333337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Aalestrup Vand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185</v>
      </c>
      <c r="C8" s="30">
        <v>2015</v>
      </c>
      <c r="D8" s="31">
        <v>75</v>
      </c>
      <c r="E8" s="32">
        <v>1500000</v>
      </c>
      <c r="F8" s="45">
        <f>E8/D8</f>
        <v>20000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>
        <v>2016</v>
      </c>
      <c r="D9" s="31">
        <v>75</v>
      </c>
      <c r="E9" s="32">
        <v>1500000</v>
      </c>
      <c r="F9" s="45">
        <f t="shared" ref="F9" si="0">E9/D9</f>
        <v>20000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20000</v>
      </c>
      <c r="G10" s="47" t="s">
        <v>0</v>
      </c>
      <c r="H10" s="26"/>
    </row>
    <row r="11" spans="1:8" s="148" customFormat="1" x14ac:dyDescent="0.25">
      <c r="A11" s="26"/>
      <c r="B11" s="107" t="s">
        <v>130</v>
      </c>
      <c r="C11" s="168"/>
      <c r="D11" s="169"/>
      <c r="E11" s="170"/>
      <c r="F11" s="46">
        <f>SUMIF(C8:C9,"2016",F8:F9)</f>
        <v>20000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40000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Aalestrup Vand a.m.b.a.</v>
      </c>
      <c r="B1" s="56"/>
      <c r="C1" s="56"/>
      <c r="D1" s="176"/>
      <c r="E1" s="56"/>
    </row>
    <row r="2" spans="1:5" x14ac:dyDescent="0.25">
      <c r="A2" s="220" t="str">
        <f>'1. Forside'!A2</f>
        <v>V219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32800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32800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190</v>
      </c>
      <c r="C11" s="178"/>
      <c r="D11" s="179"/>
      <c r="E11" s="56"/>
    </row>
    <row r="12" spans="1:5" x14ac:dyDescent="0.25">
      <c r="A12" s="56"/>
      <c r="B12" s="53" t="s">
        <v>189</v>
      </c>
      <c r="C12" s="180">
        <v>1371300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1371300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140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9590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9000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18590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141</v>
      </c>
      <c r="C22" s="265"/>
      <c r="D22" s="266"/>
      <c r="E22" s="56"/>
    </row>
    <row r="23" spans="1:5" x14ac:dyDescent="0.25">
      <c r="A23" s="56"/>
      <c r="B23" s="108" t="s">
        <v>142</v>
      </c>
      <c r="C23" s="19">
        <v>1356808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1296050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60758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2015-05-11T13:46:52Z</cp:lastPrinted>
  <dcterms:created xsi:type="dcterms:W3CDTF">2014-01-17T08:54:17Z</dcterms:created>
  <dcterms:modified xsi:type="dcterms:W3CDTF">2015-09-25T08:13:40Z</dcterms:modified>
</cp:coreProperties>
</file>