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8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F29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<sst xmlns="http://schemas.openxmlformats.org/spreadsheetml/2006/main" count="264" uniqueCount="136">
  <si>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</si>
  <si>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</si>
  <si>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</si>
  <si>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</si>
  <si>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</si>
  <si>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</si>
  <si>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</si>
  <si>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</si>
  <si>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</si>
  <si>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</si>
  <si>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</si>
  <si>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</si>
  <si>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</si>
  <si>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</si>
  <si>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</si>
  <si>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</si>
  <si>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</si>
  <si>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</si>
  <si>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</si>
  <si>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</si>
  <si>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</si>
  <si>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</si>
  <si>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</si>
  <si>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</si>
  <si>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</si>
  <si>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</si>
  <si>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</si>
  <si>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</si>
  <si>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</si>
  <si>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</si>
  <si>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</si>
  <si>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</si>
  <si>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</si>
  <si>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</si>
  <si>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</si>
  <si>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</si>
  <si>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</si>
  <si>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</si>
  <si>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</si>
  <si>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</si>
  <si>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</si>
  <si>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</si>
  <si>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</si>
  <si>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</si>
  <si>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</si>
  <si>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</si>
  <si>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</si>
  <si>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</si>
  <si>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</si>
  <si>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</si>
  <si>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</si>
  <si>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</si>
  <si>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</si>
  <si>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</si>
  <si>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</si>
  <si>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</si>
  <si>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</si>
  <si>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</si>
  <si>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</si>
  <si>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</si>
  <si>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</si>
  <si>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</si>
  <si>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</si>
  <si>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</si>
  <si>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</si>
  <si>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</si>
  <si>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</si>
  <si>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</si>
  <si>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</si>
  <si>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</si>
  <si>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</si>
  <si>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</si>
  <si>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</si>
  <si>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</si>
  <si>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</si>
  <si>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</si>
  <si>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</si>
  <si>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</si>
  <si>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</si>
  <si>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</si>
  <si>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</si>
  <si>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</si>
  <si>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</si>
  <si>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</si>
  <si>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</si>
  <si>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</si>
  <si>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</si>
  <si>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</si>
  <si>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</si>
  <si>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</si>
  <si>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</si>
  <si>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</si>
  <si>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</si>
  <si>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</si>
  <si>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</si>
  <si>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</si>
  <si>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</si>
  <si>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</si>
  <si>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</si>
  <si>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</si>
  <si>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</si>
  <si>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</si>
  <si>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</si>
  <si>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</si>
  <si>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</si>
  <si>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</si>
  <si>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</si>
  <si>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</si>
  <si>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</si>
  <si>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</si>
  <si>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</si>
  <si>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</si>
  <si>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</si>
  <si>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</si>
  <si>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Ø110 mm &lt; Ledningsnet ≤ Ø 250 mm</t>
  </si>
  <si>
    <t>Stik på ledningsnet, Konstruktioner</t>
  </si>
  <si>
    <t>Køretøjer, små lastvogne (&lt; 3.500 kg.)</t>
  </si>
  <si>
    <t xml:space="preserve">Afregningsmålere, mekaniske </t>
  </si>
  <si>
    <t>Danvand Ledningsdatabase</t>
  </si>
  <si>
    <t>SRO synkronisering Ifix til IGSS</t>
  </si>
  <si>
    <t>Etablering af DIVA</t>
  </si>
  <si>
    <t>Ledningsnet ≤ Ø50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</si>
  <si>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</si>
  <si>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</si>
  <si>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</si>
  <si>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</si>
  <si>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</si>
  <si>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SRO-brønd/kvarterbrønd/sektionsbrønd, Konstruktioner</t>
  </si>
  <si>
    <t>SRO-brønd/kvarterbrønd/sektionsbrønd, Mek./EL</t>
  </si>
  <si>
    <t>SRO-brønd/kvarterbrønd/sektionsbrønd, SRO</t>
  </si>
  <si>
    <t>Boring (inkl. etablering, forerør, filter og prøvepumpning)</t>
  </si>
  <si>
    <t>Slidlag på Endrup Vv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</si>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</sst>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36002620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5418092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1898846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212282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472667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8001887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1991383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1991383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-944376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0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-6516962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-103250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-7564588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2428682</v>
      </c>
      <c r="F28" s="16" t="s">
        <v>4</v>
      </c>
      <c r="G28" s="31">
        <f>IF(E28&lt;0,0,-E28)</f>
        <v>-2428682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15039</v>
      </c>
      <c r="F30" s="16" t="s">
        <v>4</v>
      </c>
      <c r="G30" s="32">
        <f>-$E$30</f>
        <v>-15039</v>
      </c>
      <c r="H30" s="16" t="s">
        <v>4</v>
      </c>
      <c r="I30" s="1"/>
    </row>
    <row r="31" spans="1:9" x14ac:dyDescent="0.25">
      <c r="A31" s="1"/>
      <c r="B31" s="99" t="s">
        <v>133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134</v>
      </c>
      <c r="C32" s="73"/>
      <c r="D32" s="74"/>
      <c r="E32" s="37">
        <v>25913676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789321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26702997</v>
      </c>
      <c r="F35" s="16" t="s">
        <v>4</v>
      </c>
      <c r="G35" s="32">
        <f>-E35</f>
        <v>-26702997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6855902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135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30587085.836759947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12825473.657219078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289955.56438646349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247029.21911374945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30050101.053259734</v>
      </c>
      <c r="F13" s="17" t="s">
        <v>4</v>
      </c>
      <c r="G13" s="32">
        <f>E13</f>
        <v>30050101.053259734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1681397.5</v>
      </c>
      <c r="F15" s="17" t="s">
        <v>4</v>
      </c>
      <c r="G15" s="32">
        <f>E15</f>
        <v>1681397.5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-759918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120478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-4035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780214.07000000007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136739.07000000007</v>
      </c>
      <c r="F21" s="17" t="s">
        <v>4</v>
      </c>
      <c r="G21" s="32">
        <f>E21</f>
        <v>136739.07000000007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6855902</v>
      </c>
      <c r="F23" s="17" t="s">
        <v>4</v>
      </c>
      <c r="G23" s="32">
        <f>E23</f>
        <v>6855902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38724139.623259738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30050101.053259734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7550133.8768018093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9674493.5192388482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12825473.657219078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381636.28337639861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284760.47608322528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246160.31293884432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29900816.547614064</v>
      </c>
      <c r="F16" s="17" t="s">
        <v>4</v>
      </c>
      <c r="G16" s="32">
        <f>E16</f>
        <v>29900816.547614064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1681397.5</v>
      </c>
      <c r="F18" s="17" t="s">
        <v>4</v>
      </c>
      <c r="G18" s="32">
        <f>E18</f>
        <v>1681397.5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31582214.047614064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7834729.1999933543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9926882.9795475155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12825473.657219078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30587085.836759947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17761612.179540869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1.6324844921479347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289955.56438646349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7834729.1999933543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156694.58399986709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9926882.9795475155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90334.635113882381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247029.21911374945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16051617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9326027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6725590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f>G11/G12</f>
        <v>1681397.5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1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26206</v>
      </c>
      <c r="F10" s="20">
        <f>E10/D10</f>
        <v>349.41333333333336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111694</v>
      </c>
      <c r="F11" s="20">
        <f t="shared" ref="F11:F28" si="0">E11/D11</f>
        <v>1489.2533333333333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251704</v>
      </c>
      <c r="F12" s="20">
        <f t="shared" si="0"/>
        <v>3356.0533333333333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</v>
      </c>
      <c r="E13" s="37">
        <v>245758</v>
      </c>
      <c r="F13" s="20">
        <f t="shared" si="0"/>
        <v>49151.6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8</v>
      </c>
      <c r="E14" s="37">
        <v>1410323</v>
      </c>
      <c r="F14" s="20">
        <f t="shared" si="0"/>
        <v>176290.375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5</v>
      </c>
      <c r="E15" s="37">
        <v>488161</v>
      </c>
      <c r="F15" s="20">
        <f t="shared" si="0"/>
        <v>97632.2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5</v>
      </c>
      <c r="E16" s="37">
        <v>984023</v>
      </c>
      <c r="F16" s="20">
        <f t="shared" si="0"/>
        <v>196804.6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5</v>
      </c>
      <c r="E17" s="37">
        <v>163950</v>
      </c>
      <c r="F17" s="20">
        <f t="shared" si="0"/>
        <v>32790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75</v>
      </c>
      <c r="E18" s="37">
        <v>51506</v>
      </c>
      <c r="F18" s="20">
        <f t="shared" si="0"/>
        <v>686.74666666666667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75</v>
      </c>
      <c r="E19" s="37">
        <v>164107</v>
      </c>
      <c r="F19" s="20">
        <f t="shared" si="0"/>
        <v>2188.0933333333332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75</v>
      </c>
      <c r="E20" s="37">
        <v>1327002</v>
      </c>
      <c r="F20" s="20">
        <f t="shared" si="0"/>
        <v>17693.36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75</v>
      </c>
      <c r="E21" s="37">
        <v>123925</v>
      </c>
      <c r="F21" s="20">
        <f t="shared" si="0"/>
        <v>1652.3333333333333</v>
      </c>
      <c r="G21" s="10" t="s">
        <v>4</v>
      </c>
      <c r="H21" s="1"/>
    </row>
    <row r="22" spans="1:8" x14ac:dyDescent="0.25">
      <c r="A22" s="1"/>
      <c r="B22" s="41" t="s">
        <v>125</v>
      </c>
      <c r="C22" s="39">
        <v>2015</v>
      </c>
      <c r="D22" s="39">
        <v>75</v>
      </c>
      <c r="E22" s="37">
        <v>54721</v>
      </c>
      <c r="F22" s="20">
        <f t="shared" si="0"/>
        <v>729.61333333333334</v>
      </c>
      <c r="G22" s="10" t="s">
        <v>4</v>
      </c>
      <c r="H22" s="1"/>
    </row>
    <row r="23" spans="1:8" x14ac:dyDescent="0.25">
      <c r="A23" s="1"/>
      <c r="B23" s="41" t="s">
        <v>126</v>
      </c>
      <c r="C23" s="39">
        <v>2015</v>
      </c>
      <c r="D23" s="39">
        <v>75</v>
      </c>
      <c r="E23" s="37">
        <v>41472</v>
      </c>
      <c r="F23" s="20">
        <f t="shared" si="0"/>
        <v>552.96</v>
      </c>
      <c r="G23" s="10" t="s">
        <v>4</v>
      </c>
      <c r="H23" s="1"/>
    </row>
    <row r="24" spans="1:8" x14ac:dyDescent="0.25">
      <c r="A24" s="1"/>
      <c r="B24" s="41" t="s">
        <v>127</v>
      </c>
      <c r="C24" s="39">
        <v>2015</v>
      </c>
      <c r="D24" s="39">
        <v>50</v>
      </c>
      <c r="E24" s="37">
        <v>887875</v>
      </c>
      <c r="F24" s="20">
        <f t="shared" si="0"/>
        <v>17757.5</v>
      </c>
      <c r="G24" s="10" t="s">
        <v>4</v>
      </c>
      <c r="H24" s="1"/>
    </row>
    <row r="25" spans="1:8" x14ac:dyDescent="0.25">
      <c r="A25" s="1"/>
      <c r="B25" s="41" t="s">
        <v>128</v>
      </c>
      <c r="C25" s="39">
        <v>2015</v>
      </c>
      <c r="D25" s="39">
        <v>15</v>
      </c>
      <c r="E25" s="37">
        <v>166477</v>
      </c>
      <c r="F25" s="20">
        <f t="shared" si="0"/>
        <v>11098.466666666667</v>
      </c>
      <c r="G25" s="10" t="s">
        <v>4</v>
      </c>
      <c r="H25" s="1"/>
    </row>
    <row r="26" spans="1:8" x14ac:dyDescent="0.25">
      <c r="A26" s="1"/>
      <c r="B26" s="41" t="s">
        <v>129</v>
      </c>
      <c r="C26" s="39">
        <v>2015</v>
      </c>
      <c r="D26" s="39">
        <v>10</v>
      </c>
      <c r="E26" s="37">
        <v>55492</v>
      </c>
      <c r="F26" s="20">
        <f t="shared" si="0"/>
        <v>5549.2</v>
      </c>
      <c r="G26" s="10" t="s">
        <v>4</v>
      </c>
      <c r="H26" s="1"/>
    </row>
    <row r="27" spans="1:8" x14ac:dyDescent="0.25">
      <c r="A27" s="1"/>
      <c r="B27" s="41" t="s">
        <v>130</v>
      </c>
      <c r="C27" s="39">
        <v>2015</v>
      </c>
      <c r="D27" s="39">
        <v>30</v>
      </c>
      <c r="E27" s="37">
        <v>279491</v>
      </c>
      <c r="F27" s="20">
        <f t="shared" si="0"/>
        <v>9316.3666666666668</v>
      </c>
      <c r="G27" s="10" t="s">
        <v>4</v>
      </c>
      <c r="H27" s="1"/>
    </row>
    <row r="28" spans="1:8" x14ac:dyDescent="0.25">
      <c r="A28" s="1"/>
      <c r="B28" s="41" t="s">
        <v>131</v>
      </c>
      <c r="C28" s="39">
        <v>2015</v>
      </c>
      <c r="D28" s="39">
        <v>10</v>
      </c>
      <c r="E28" s="37">
        <v>70189</v>
      </c>
      <c r="F28" s="20">
        <f t="shared" si="0"/>
        <v>7018.9</v>
      </c>
      <c r="G28" s="10" t="s">
        <v>4</v>
      </c>
      <c r="H28" s="1"/>
    </row>
    <row r="29" spans="1:8" x14ac:dyDescent="0.25">
      <c r="A29" s="1"/>
      <c r="B29" s="69" t="s">
        <v>132</v>
      </c>
      <c r="C29" s="70"/>
      <c r="D29" s="70"/>
      <c r="E29" s="71"/>
      <c r="F29" s="33">
        <f>SUM(F10:F28)</f>
        <v>632107.03500000003</v>
      </c>
      <c r="G29" s="18" t="s">
        <v>4</v>
      </c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</sheetData>
  <sheetProtection password="C6BD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12822082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13582000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-759918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678478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558000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120478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295965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300000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-4035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236333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247667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2015'!F29</f>
        <v>632107.03500000003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780214.07000000007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2016-12-13T11:28:53Z</dcterms:modified>
</cp:coreProperties>
</file>