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815" yWindow="60" windowWidth="19290" windowHeight="973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F12" i="11" l="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E35" i="13" l="1"/>
  <c r="G35" i="13" s="1"/>
  <c r="E27" i="13"/>
  <c r="E19" i="13"/>
  <c r="E15" i="13"/>
  <c r="G11" i="12"/>
  <c r="E16" i="2" s="1"/>
  <c r="G23" i="12"/>
  <c r="G17" i="12"/>
  <c r="E17" i="2" s="1"/>
  <c r="F11" i="11"/>
  <c r="F27" i="11"/>
  <c r="F28" i="11"/>
  <c r="F29" i="11"/>
  <c r="F30" i="11"/>
  <c r="F10" i="11"/>
  <c r="F31" i="11" s="1"/>
  <c r="G29" i="12" s="1"/>
  <c r="G13" i="10"/>
  <c r="E14" i="2" s="1"/>
  <c r="G14" i="2" s="1"/>
  <c r="G12" i="7"/>
  <c r="G15" i="6"/>
  <c r="G15" i="5"/>
  <c r="G15" i="4"/>
  <c r="E22" i="2"/>
  <c r="G22" i="2" s="1"/>
  <c r="E18" i="2"/>
  <c r="E10" i="2"/>
  <c r="E10" i="4" s="1"/>
  <c r="E10" i="5" s="1"/>
  <c r="E10" i="6" s="1"/>
  <c r="E28" i="13" l="1"/>
  <c r="G28" i="13" s="1"/>
  <c r="G30" i="12"/>
  <c r="E19" i="2" s="1"/>
  <c r="E20" i="2" s="1"/>
  <c r="G20" i="2" s="1"/>
  <c r="G9" i="9"/>
  <c r="E9" i="2"/>
  <c r="G11" i="9" l="1"/>
  <c r="E11" i="2" s="1"/>
  <c r="E12" i="2" l="1"/>
  <c r="G12" i="2" s="1"/>
  <c r="G23" i="2" s="1"/>
  <c r="E9" i="4"/>
  <c r="E12" i="4" l="1"/>
  <c r="E11" i="4"/>
  <c r="E13" i="4" s="1"/>
  <c r="G13" i="4" s="1"/>
  <c r="G16" i="4" s="1"/>
  <c r="E9" i="5"/>
  <c r="E12" i="5" l="1"/>
  <c r="E9" i="6"/>
  <c r="E11" i="5"/>
  <c r="E13" i="5" s="1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<sst xmlns="http://schemas.openxmlformats.org/spreadsheetml/2006/main" count="284" uniqueCount="128">
  <si>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</si>
  <si>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</si>
  <si>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</si>
  <si>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</si>
  <si>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</si>
  <si>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</si>
  <si>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</si>
  <si>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</si>
  <si>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</si>
  <si>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</si>
  <si>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</si>
  <si>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</si>
  <si>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</si>
  <si>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</si>
  <si>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</si>
  <si>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</si>
  <si>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</si>
  <si>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</si>
  <si>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</si>
  <si>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</si>
  <si>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</si>
  <si>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</si>
  <si>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</si>
  <si>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</si>
  <si>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</si>
  <si>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</si>
  <si>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</si>
  <si>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</si>
  <si>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</si>
  <si>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</si>
  <si>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</si>
  <si>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</si>
  <si>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</si>
  <si>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</si>
  <si>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</si>
  <si>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</si>
  <si>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</si>
  <si>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</si>
  <si>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</si>
  <si>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</si>
  <si>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</si>
  <si>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</si>
  <si>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</si>
  <si>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</si>
  <si>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</si>
  <si>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</si>
  <si>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</si>
  <si>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</si>
  <si>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</si>
  <si>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</si>
  <si>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</si>
  <si>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</si>
  <si>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</si>
  <si>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</si>
  <si>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</si>
  <si>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</si>
  <si>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</si>
  <si>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</si>
  <si>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</si>
  <si>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</si>
  <si>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</si>
  <si>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</si>
  <si>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</si>
  <si>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</si>
  <si>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</si>
  <si>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</si>
  <si>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</si>
  <si>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</si>
  <si>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</si>
  <si>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</si>
  <si>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</si>
  <si>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</si>
  <si>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</si>
  <si>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</si>
  <si>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</si>
  <si>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</si>
  <si>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</si>
  <si>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</si>
  <si>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</si>
  <si>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</si>
  <si>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</si>
  <si>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</si>
  <si>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</si>
  <si>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</si>
  <si>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</si>
  <si>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</si>
  <si>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</si>
  <si>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</si>
  <si>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</si>
  <si>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</si>
  <si>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</si>
  <si>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</si>
  <si>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</si>
  <si>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</si>
  <si>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</si>
  <si>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</si>
  <si>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</si>
  <si>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</si>
  <si>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</si>
  <si>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</si>
  <si>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</si>
  <si>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</si>
  <si>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</si>
  <si>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</si>
  <si>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</si>
  <si>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</si>
  <si>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</si>
  <si>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</si>
  <si>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</si>
  <si>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</si>
  <si>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Stik på ledningsnet, Konstruktioner</t>
  </si>
  <si>
    <t>SRO-brønd/kvarterbrønd/sektionsbrønd, Mek./EL</t>
  </si>
  <si>
    <t>Ventiler på Ø110 mm &lt; Ledningsnet ≤ Ø 250 mm</t>
  </si>
  <si>
    <t>Afregningsmålere, elektroniske &gt; Ø110 mm</t>
  </si>
  <si>
    <t>Lytteudstyr</t>
  </si>
  <si>
    <t>Container</t>
  </si>
  <si>
    <t>Afregningsmålere, elektroniske ≤ Ø 110mm (Qn 10)</t>
  </si>
  <si>
    <t>Ø 50mm &lt; Ledningsnet ≤ Ø110 mm</t>
  </si>
  <si>
    <t>Ø110 mm &lt; Ledningsnet ≤ Ø 250 mm</t>
  </si>
  <si>
    <t>Ventiler på Ø 250 mm &lt; Ledningsnet ≤ Ø 500mm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</si>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</sst>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125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2742734.74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2836000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-93265.259999999776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64353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-90000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154353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/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/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68830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48694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2015'!F31</f>
        <v>84171.439999999988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50818.879999999976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5735411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1722177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283556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137002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135149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2277884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430182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430182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-1659208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-1659208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1048858</v>
      </c>
      <c r="F28" s="16" t="s">
        <v>4</v>
      </c>
      <c r="G28" s="31">
        <f>IF(E28&lt;0,0,-E28)</f>
        <v>-1048858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120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121</v>
      </c>
      <c r="C32" s="69"/>
      <c r="D32" s="70"/>
      <c r="E32" s="36">
        <v>5267448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-699180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4568268</v>
      </c>
      <c r="F35" s="16" t="s">
        <v>4</v>
      </c>
      <c r="G35" s="33">
        <f>-E35</f>
        <v>-4568268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118285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6975421.6444178298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2735296.4338053274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72082.128580412536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6903339.515837417</v>
      </c>
      <c r="F12" s="17" t="s">
        <v>4</v>
      </c>
      <c r="G12" s="33">
        <f>E12</f>
        <v>6903339.515837417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-850010.25</v>
      </c>
      <c r="F14" s="17" t="s">
        <v>4</v>
      </c>
      <c r="G14" s="33">
        <f>E14</f>
        <v>-850010.25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-93265.259999999776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154353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50818.879999999976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111906.6200000002</v>
      </c>
      <c r="F20" s="17" t="s">
        <v>4</v>
      </c>
      <c r="G20" s="33">
        <f>E20</f>
        <v>111906.6200000002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118285</v>
      </c>
      <c r="F22" s="17" t="s">
        <v>4</v>
      </c>
      <c r="G22" s="33">
        <f>E22</f>
        <v>118285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6283520.8858374171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6903339.515837417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2735296.4338053274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87672.411851135199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71756.612895956248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6919255.3147925958</v>
      </c>
      <c r="F13" s="17" t="s">
        <v>4</v>
      </c>
      <c r="G13" s="33">
        <f>E13</f>
        <v>6919255.3147925958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-850010.25</v>
      </c>
      <c r="F15" s="17" t="s">
        <v>4</v>
      </c>
      <c r="G15" s="33">
        <f>E15</f>
        <v>-850010.25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6069245.0647925958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6919255.3147925958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2770034.6985146548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87874.542497865958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71432.567207779415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6935697.2900826819</v>
      </c>
      <c r="F13" s="17" t="s">
        <v>4</v>
      </c>
      <c r="G13" s="33">
        <f>E13</f>
        <v>6935697.2900826819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-850010.25</v>
      </c>
      <c r="F15" s="17" t="s">
        <v>4</v>
      </c>
      <c r="G15" s="33">
        <f>E15</f>
        <v>-850010.25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6085687.0400826819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6935697.2900826819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2805214.1391857909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88083.355584050063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71109.984877525785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6952670.6607892057</v>
      </c>
      <c r="F13" s="17" t="s">
        <v>4</v>
      </c>
      <c r="G13" s="33">
        <f>E13</f>
        <v>6952670.6607892057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-850010.25</v>
      </c>
      <c r="F15" s="17" t="s">
        <v>4</v>
      </c>
      <c r="G15" s="33">
        <f>E15</f>
        <v>-850010.25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6102660.4107892057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1892832.6644404484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2347292.5461720531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2735296.4338053274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6975421.6444178298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122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4240125.2106125019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72082.128580412536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123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-8437905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-5037864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-3400041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-850010.25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124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4139</v>
      </c>
      <c r="F10" s="20">
        <f>E10/D10</f>
        <v>55.186666666666667</v>
      </c>
      <c r="G10" s="10" t="s">
        <v>4</v>
      </c>
      <c r="H10" s="1"/>
    </row>
    <row r="11" spans="1:8" x14ac:dyDescent="0.25">
      <c r="A11" s="1"/>
      <c r="B11" s="41" t="s">
        <v>110</v>
      </c>
      <c r="C11" s="39">
        <v>2015</v>
      </c>
      <c r="D11" s="39">
        <v>75</v>
      </c>
      <c r="E11" s="36">
        <v>20437</v>
      </c>
      <c r="F11" s="20">
        <f t="shared" ref="F11:F30" si="0">E11/D11</f>
        <v>272.49333333333334</v>
      </c>
      <c r="G11" s="10" t="s">
        <v>4</v>
      </c>
      <c r="H11" s="1"/>
    </row>
    <row r="12" spans="1:8" x14ac:dyDescent="0.25">
      <c r="A12" s="1"/>
      <c r="B12" s="41" t="s">
        <v>110</v>
      </c>
      <c r="C12" s="39">
        <v>2015</v>
      </c>
      <c r="D12" s="39">
        <v>75</v>
      </c>
      <c r="E12" s="36">
        <v>8437</v>
      </c>
      <c r="F12" s="20">
        <f t="shared" si="0"/>
        <v>112.49333333333334</v>
      </c>
      <c r="G12" s="10" t="s">
        <v>4</v>
      </c>
      <c r="H12" s="1"/>
    </row>
    <row r="13" spans="1:8" x14ac:dyDescent="0.25">
      <c r="A13" s="1"/>
      <c r="B13" s="41" t="s">
        <v>110</v>
      </c>
      <c r="C13" s="39">
        <v>2015</v>
      </c>
      <c r="D13" s="39">
        <v>75</v>
      </c>
      <c r="E13" s="36">
        <v>10119</v>
      </c>
      <c r="F13" s="20">
        <f t="shared" si="0"/>
        <v>134.91999999999999</v>
      </c>
      <c r="G13" s="10" t="s">
        <v>4</v>
      </c>
      <c r="H13" s="1"/>
    </row>
    <row r="14" spans="1:8" x14ac:dyDescent="0.25">
      <c r="A14" s="1"/>
      <c r="B14" s="41" t="s">
        <v>110</v>
      </c>
      <c r="C14" s="39">
        <v>2015</v>
      </c>
      <c r="D14" s="39">
        <v>75</v>
      </c>
      <c r="E14" s="36">
        <v>25271</v>
      </c>
      <c r="F14" s="20">
        <f t="shared" si="0"/>
        <v>336.94666666666666</v>
      </c>
      <c r="G14" s="10" t="s">
        <v>4</v>
      </c>
      <c r="H14" s="1"/>
    </row>
    <row r="15" spans="1:8" x14ac:dyDescent="0.25">
      <c r="A15" s="1"/>
      <c r="B15" s="41" t="s">
        <v>110</v>
      </c>
      <c r="C15" s="39">
        <v>2015</v>
      </c>
      <c r="D15" s="39">
        <v>75</v>
      </c>
      <c r="E15" s="36">
        <v>5109</v>
      </c>
      <c r="F15" s="20">
        <f t="shared" si="0"/>
        <v>68.12</v>
      </c>
      <c r="G15" s="10" t="s">
        <v>4</v>
      </c>
      <c r="H15" s="1"/>
    </row>
    <row r="16" spans="1:8" x14ac:dyDescent="0.25">
      <c r="A16" s="1"/>
      <c r="B16" s="41" t="s">
        <v>110</v>
      </c>
      <c r="C16" s="39">
        <v>2015</v>
      </c>
      <c r="D16" s="39">
        <v>75</v>
      </c>
      <c r="E16" s="36">
        <v>37325</v>
      </c>
      <c r="F16" s="20">
        <f t="shared" si="0"/>
        <v>497.66666666666669</v>
      </c>
      <c r="G16" s="10" t="s">
        <v>4</v>
      </c>
      <c r="H16" s="1"/>
    </row>
    <row r="17" spans="1:8" x14ac:dyDescent="0.25">
      <c r="A17" s="1"/>
      <c r="B17" s="41" t="s">
        <v>110</v>
      </c>
      <c r="C17" s="39">
        <v>2015</v>
      </c>
      <c r="D17" s="39">
        <v>75</v>
      </c>
      <c r="E17" s="36">
        <v>38743</v>
      </c>
      <c r="F17" s="20">
        <f t="shared" si="0"/>
        <v>516.57333333333338</v>
      </c>
      <c r="G17" s="10" t="s">
        <v>4</v>
      </c>
      <c r="H17" s="1"/>
    </row>
    <row r="18" spans="1:8" x14ac:dyDescent="0.25">
      <c r="A18" s="1"/>
      <c r="B18" s="41" t="s">
        <v>110</v>
      </c>
      <c r="C18" s="39">
        <v>2015</v>
      </c>
      <c r="D18" s="39">
        <v>75</v>
      </c>
      <c r="E18" s="36">
        <v>9185</v>
      </c>
      <c r="F18" s="20">
        <f t="shared" si="0"/>
        <v>122.46666666666667</v>
      </c>
      <c r="G18" s="10" t="s">
        <v>4</v>
      </c>
      <c r="H18" s="1"/>
    </row>
    <row r="19" spans="1:8" ht="26.25" x14ac:dyDescent="0.25">
      <c r="A19" s="1"/>
      <c r="B19" s="41" t="s">
        <v>111</v>
      </c>
      <c r="C19" s="39">
        <v>2015</v>
      </c>
      <c r="D19" s="39">
        <v>15</v>
      </c>
      <c r="E19" s="36">
        <v>66946</v>
      </c>
      <c r="F19" s="20">
        <f t="shared" si="0"/>
        <v>4463.0666666666666</v>
      </c>
      <c r="G19" s="10" t="s">
        <v>4</v>
      </c>
      <c r="H19" s="1"/>
    </row>
    <row r="20" spans="1:8" x14ac:dyDescent="0.25">
      <c r="A20" s="1"/>
      <c r="B20" s="41" t="s">
        <v>112</v>
      </c>
      <c r="C20" s="39">
        <v>2015</v>
      </c>
      <c r="D20" s="39">
        <v>75</v>
      </c>
      <c r="E20" s="36">
        <v>31117</v>
      </c>
      <c r="F20" s="20">
        <f t="shared" si="0"/>
        <v>414.89333333333332</v>
      </c>
      <c r="G20" s="10" t="s">
        <v>4</v>
      </c>
      <c r="H20" s="1"/>
    </row>
    <row r="21" spans="1:8" x14ac:dyDescent="0.25">
      <c r="A21" s="1"/>
      <c r="B21" s="41" t="s">
        <v>113</v>
      </c>
      <c r="C21" s="39">
        <v>2015</v>
      </c>
      <c r="D21" s="39">
        <v>10</v>
      </c>
      <c r="E21" s="36">
        <v>41040</v>
      </c>
      <c r="F21" s="20">
        <f t="shared" si="0"/>
        <v>4104</v>
      </c>
      <c r="G21" s="10" t="s">
        <v>4</v>
      </c>
      <c r="H21" s="1"/>
    </row>
    <row r="22" spans="1:8" x14ac:dyDescent="0.25">
      <c r="A22" s="1"/>
      <c r="B22" s="41" t="s">
        <v>114</v>
      </c>
      <c r="C22" s="39">
        <v>2015</v>
      </c>
      <c r="D22" s="39">
        <v>10</v>
      </c>
      <c r="E22" s="36">
        <v>23785</v>
      </c>
      <c r="F22" s="20">
        <f t="shared" si="0"/>
        <v>2378.5</v>
      </c>
      <c r="G22" s="10" t="s">
        <v>4</v>
      </c>
      <c r="H22" s="1"/>
    </row>
    <row r="23" spans="1:8" x14ac:dyDescent="0.25">
      <c r="A23" s="1"/>
      <c r="B23" s="41" t="s">
        <v>115</v>
      </c>
      <c r="C23" s="39">
        <v>2015</v>
      </c>
      <c r="D23" s="39">
        <v>10</v>
      </c>
      <c r="E23" s="36">
        <v>14500</v>
      </c>
      <c r="F23" s="20">
        <f t="shared" si="0"/>
        <v>1450</v>
      </c>
      <c r="G23" s="10" t="s">
        <v>4</v>
      </c>
      <c r="H23" s="1"/>
    </row>
    <row r="24" spans="1:8" ht="26.25" x14ac:dyDescent="0.25">
      <c r="A24" s="1"/>
      <c r="B24" s="41" t="s">
        <v>116</v>
      </c>
      <c r="C24" s="39">
        <v>2015</v>
      </c>
      <c r="D24" s="39">
        <v>10</v>
      </c>
      <c r="E24" s="36">
        <v>387195</v>
      </c>
      <c r="F24" s="20">
        <f t="shared" si="0"/>
        <v>38719.5</v>
      </c>
      <c r="G24" s="10" t="s">
        <v>4</v>
      </c>
      <c r="H24" s="1"/>
    </row>
    <row r="25" spans="1:8" x14ac:dyDescent="0.25">
      <c r="A25" s="1"/>
      <c r="B25" s="41" t="s">
        <v>117</v>
      </c>
      <c r="C25" s="39">
        <v>2015</v>
      </c>
      <c r="D25" s="39">
        <v>75</v>
      </c>
      <c r="E25" s="36">
        <v>33536</v>
      </c>
      <c r="F25" s="20">
        <f t="shared" si="0"/>
        <v>447.14666666666665</v>
      </c>
      <c r="G25" s="10" t="s">
        <v>4</v>
      </c>
      <c r="H25" s="1"/>
    </row>
    <row r="26" spans="1:8" x14ac:dyDescent="0.25">
      <c r="A26" s="1"/>
      <c r="B26" s="41" t="s">
        <v>118</v>
      </c>
      <c r="C26" s="39">
        <v>2015</v>
      </c>
      <c r="D26" s="39">
        <v>30</v>
      </c>
      <c r="E26" s="36">
        <v>261710</v>
      </c>
      <c r="F26" s="20">
        <f t="shared" si="0"/>
        <v>8723.6666666666661</v>
      </c>
      <c r="G26" s="10" t="s">
        <v>4</v>
      </c>
      <c r="H26" s="1"/>
    </row>
    <row r="27" spans="1:8" x14ac:dyDescent="0.25">
      <c r="A27" s="1"/>
      <c r="B27" s="41" t="s">
        <v>117</v>
      </c>
      <c r="C27" s="39">
        <v>2015</v>
      </c>
      <c r="D27" s="39">
        <v>30</v>
      </c>
      <c r="E27" s="36">
        <v>390267</v>
      </c>
      <c r="F27" s="20">
        <f t="shared" si="0"/>
        <v>13008.9</v>
      </c>
      <c r="G27" s="10" t="s">
        <v>4</v>
      </c>
      <c r="H27" s="1"/>
    </row>
    <row r="28" spans="1:8" x14ac:dyDescent="0.25">
      <c r="A28" s="1"/>
      <c r="B28" s="41" t="s">
        <v>118</v>
      </c>
      <c r="C28" s="39">
        <v>2015</v>
      </c>
      <c r="D28" s="39">
        <v>30</v>
      </c>
      <c r="E28" s="36">
        <v>31356</v>
      </c>
      <c r="F28" s="20">
        <f t="shared" si="0"/>
        <v>1045.2</v>
      </c>
      <c r="G28" s="10" t="s">
        <v>4</v>
      </c>
      <c r="H28" s="1"/>
    </row>
    <row r="29" spans="1:8" x14ac:dyDescent="0.25">
      <c r="A29" s="1"/>
      <c r="B29" s="41" t="s">
        <v>119</v>
      </c>
      <c r="C29" s="39">
        <v>2015</v>
      </c>
      <c r="D29" s="39">
        <v>30</v>
      </c>
      <c r="E29" s="36">
        <v>92363</v>
      </c>
      <c r="F29" s="20">
        <f t="shared" si="0"/>
        <v>3078.7666666666669</v>
      </c>
      <c r="G29" s="10" t="s">
        <v>4</v>
      </c>
      <c r="H29" s="1"/>
    </row>
    <row r="30" spans="1:8" x14ac:dyDescent="0.25">
      <c r="A30" s="1"/>
      <c r="B30" s="41" t="s">
        <v>117</v>
      </c>
      <c r="C30" s="39">
        <v>2015</v>
      </c>
      <c r="D30" s="39">
        <v>30</v>
      </c>
      <c r="E30" s="36">
        <v>126628</v>
      </c>
      <c r="F30" s="20">
        <f t="shared" si="0"/>
        <v>4220.9333333333334</v>
      </c>
      <c r="G30" s="10" t="s">
        <v>4</v>
      </c>
      <c r="H30" s="1"/>
    </row>
    <row r="31" spans="1:8" x14ac:dyDescent="0.25">
      <c r="A31" s="1"/>
      <c r="B31" s="81" t="s">
        <v>5</v>
      </c>
      <c r="C31" s="82"/>
      <c r="D31" s="82"/>
      <c r="E31" s="83"/>
      <c r="F31" s="34">
        <f>SUM(F10:F30)</f>
        <v>84171.439999999988</v>
      </c>
      <c r="G31" s="18" t="s">
        <v>4</v>
      </c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  <row r="61" spans="1:8" x14ac:dyDescent="0.25">
      <c r="A61" s="6"/>
      <c r="B61" s="6"/>
      <c r="C61" s="6"/>
      <c r="D61" s="6"/>
      <c r="E61" s="6"/>
      <c r="F61" s="6"/>
      <c r="G61" s="6"/>
      <c r="H61" s="6"/>
    </row>
    <row r="62" spans="1:8" x14ac:dyDescent="0.25">
      <c r="A62" s="6"/>
      <c r="B62" s="6"/>
      <c r="C62" s="6"/>
      <c r="D62" s="6"/>
      <c r="E62" s="6"/>
      <c r="F62" s="6"/>
      <c r="G62" s="6"/>
      <c r="H62" s="6"/>
    </row>
    <row r="63" spans="1:8" x14ac:dyDescent="0.25">
      <c r="A63" s="6"/>
      <c r="B63" s="6"/>
      <c r="C63" s="6"/>
      <c r="D63" s="6"/>
      <c r="E63" s="6"/>
      <c r="F63" s="6"/>
      <c r="G63" s="6"/>
      <c r="H63" s="6"/>
    </row>
  </sheetData>
  <sheetProtection password="C6BD" sheet="1" objects="1" scenarios="1"/>
  <mergeCells count="4">
    <mergeCell ref="B31:E3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2016-11-04T14:03:51Z</dcterms:modified>
</cp:coreProperties>
</file>