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7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<sst xmlns="http://schemas.openxmlformats.org/spreadsheetml/2006/main" count="262" uniqueCount="135">
  <si>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</si>
  <si>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</si>
  <si>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</si>
  <si>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</si>
  <si>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</si>
  <si>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</si>
  <si>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</si>
  <si>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</si>
  <si>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</si>
  <si>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</si>
  <si>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</si>
  <si>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</si>
  <si>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</si>
  <si>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</si>
  <si>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</si>
  <si>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</si>
  <si>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</si>
  <si>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</si>
  <si>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</si>
  <si>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</si>
  <si>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</si>
  <si>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</si>
  <si>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</si>
  <si>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</si>
  <si>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</si>
  <si>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</si>
  <si>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</si>
  <si>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</si>
  <si>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</si>
  <si>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</si>
  <si>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</si>
  <si>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</si>
  <si>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</si>
  <si>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</si>
  <si>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</si>
  <si>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</si>
  <si>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</si>
  <si>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</si>
  <si>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</si>
  <si>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</si>
  <si>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</si>
  <si>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</si>
  <si>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</si>
  <si>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</si>
  <si>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</si>
  <si>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</si>
  <si>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</si>
  <si>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</si>
  <si>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</si>
  <si>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</si>
  <si>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</si>
  <si>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</si>
  <si>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</si>
  <si>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</si>
  <si>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</si>
  <si>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</si>
  <si>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</si>
  <si>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</si>
  <si>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</si>
  <si>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</si>
  <si>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</si>
  <si>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</si>
  <si>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</si>
  <si>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</si>
  <si>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</si>
  <si>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</si>
  <si>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</si>
  <si>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</si>
  <si>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</si>
  <si>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</si>
  <si>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</si>
  <si>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</si>
  <si>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</si>
  <si>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</si>
  <si>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</si>
  <si>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</si>
  <si>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</si>
  <si>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</si>
  <si>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</si>
  <si>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</si>
  <si>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</si>
  <si>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</si>
  <si>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</si>
  <si>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</si>
  <si>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</si>
  <si>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</si>
  <si>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</si>
  <si>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</si>
  <si>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</si>
  <si>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</si>
  <si>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</si>
  <si>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</si>
  <si>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</si>
  <si>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</si>
  <si>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</si>
  <si>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</si>
  <si>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</si>
  <si>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</si>
  <si>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</si>
  <si>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</si>
  <si>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</si>
  <si>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</si>
  <si>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</si>
  <si>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</si>
  <si>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</si>
  <si>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</si>
  <si>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</si>
  <si>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</si>
  <si>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</si>
  <si>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</si>
  <si>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</si>
  <si>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</si>
  <si>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</si>
  <si>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SRO-brønd/kvarterbrønd/sektionsbrønd, Konstruktioner</t>
  </si>
  <si>
    <t>SRO-brønd/kvarterbrønd/sektionsbrønd, Mek./EL</t>
  </si>
  <si>
    <t>SRO-brønd/kvarterbrønd/sektionsbrønd, SRO</t>
  </si>
  <si>
    <t>Skelbrønd, Konstruktioner</t>
  </si>
  <si>
    <t>Skelbrønd, Mek./EL</t>
  </si>
  <si>
    <t>Afregningsmålere, elektroniske ≤ Ø 110mm (Qn 10)</t>
  </si>
  <si>
    <t>Ø 50mm &lt; Ledningsnet ≤ Ø110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</si>
  <si>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</si>
  <si>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</si>
  <si>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</si>
  <si>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</si>
  <si>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Ledningsnet ≤ Ø50 mm</t>
  </si>
  <si>
    <t>Ventiler på ledningsnet ≤ Ø50 mm</t>
  </si>
  <si>
    <t>Ø110 mm &lt; Ledningsnet ≤ Ø 250 mm</t>
  </si>
  <si>
    <t>Ø 250 mm &lt; Ledningsnet ≤ Ø 500mm</t>
  </si>
  <si>
    <t>Ledningsnet &gt; Ø 500 mm</t>
  </si>
  <si>
    <t>Ventiler på Ø 250 mm &lt; Ledningsnet ≤ Ø 500mm</t>
  </si>
  <si>
    <t>Inspektionsbrønd,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</si>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</sst>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22172535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1446037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1098011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162186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394293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3100527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218034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301157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519191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-157131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-1577482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-1734613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1885105</v>
      </c>
      <c r="F28" s="16" t="s">
        <v>4</v>
      </c>
      <c r="G28" s="31">
        <f>IF(E28&lt;0,0,-E28)</f>
        <v>-1885105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1</v>
      </c>
      <c r="F30" s="16" t="s">
        <v>4</v>
      </c>
      <c r="G30" s="32">
        <f>-$E$30</f>
        <v>-1</v>
      </c>
      <c r="H30" s="16" t="s">
        <v>4</v>
      </c>
      <c r="I30" s="1"/>
    </row>
    <row r="31" spans="1:9" x14ac:dyDescent="0.25">
      <c r="A31" s="1"/>
      <c r="B31" s="99" t="s">
        <v>132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133</v>
      </c>
      <c r="C32" s="74"/>
      <c r="D32" s="75"/>
      <c r="E32" s="37">
        <v>20287429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20287429</v>
      </c>
      <c r="F35" s="16" t="s">
        <v>4</v>
      </c>
      <c r="G35" s="32">
        <f>-E35</f>
        <v>-20287429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18456450.771205686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11210350.446362598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102235.72171622334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106221.2923665475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18247993.757122915</v>
      </c>
      <c r="F13" s="17" t="s">
        <v>4</v>
      </c>
      <c r="G13" s="32">
        <f>E13</f>
        <v>18247993.757122915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199294.5</v>
      </c>
      <c r="F15" s="17" t="s">
        <v>4</v>
      </c>
      <c r="G15" s="32">
        <f>E15</f>
        <v>199294.5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196070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-21253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-100000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-29005.653333333379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45811.346666666621</v>
      </c>
      <c r="F21" s="17" t="s">
        <v>4</v>
      </c>
      <c r="G21" s="32">
        <f>E21</f>
        <v>45811.346666666621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18493099.603789583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18247993.757122915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3569523.4367148713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3468119.8740454442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11210350.446362598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231749.52071546103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100555.62880569611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105775.54586412848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18273412.103168551</v>
      </c>
      <c r="F16" s="17" t="s">
        <v>4</v>
      </c>
      <c r="G16" s="32">
        <f>E16</f>
        <v>18273412.103168551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199294.5</v>
      </c>
      <c r="F18" s="17" t="s">
        <v>4</v>
      </c>
      <c r="G18" s="32">
        <f>E18</f>
        <v>199294.5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18472706.603168551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3695576.0927041648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3550524.232138922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11210350.446362598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18456450.771205686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7246100.3248430882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1.4109067930747594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102235.72171622334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3695576.0927041648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73911.521854083301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3550524.232138922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32309.770512464191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106221.2923665475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2278650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1481472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797178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199294.5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50</v>
      </c>
      <c r="E10" s="37">
        <v>113116</v>
      </c>
      <c r="F10" s="20">
        <f>E10/D10</f>
        <v>2262.3200000000002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15</v>
      </c>
      <c r="E11" s="37">
        <v>113116</v>
      </c>
      <c r="F11" s="20">
        <f t="shared" ref="F11:F27" si="0">E11/D11</f>
        <v>7541.0666666666666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113116</v>
      </c>
      <c r="F12" s="20">
        <f t="shared" si="0"/>
        <v>11311.6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274996</v>
      </c>
      <c r="F13" s="20">
        <f t="shared" si="0"/>
        <v>5499.92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15</v>
      </c>
      <c r="E14" s="37">
        <v>117855</v>
      </c>
      <c r="F14" s="20">
        <f t="shared" si="0"/>
        <v>7857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10</v>
      </c>
      <c r="E15" s="37">
        <v>507732</v>
      </c>
      <c r="F15" s="20">
        <f t="shared" si="0"/>
        <v>50773.2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2432402</v>
      </c>
      <c r="F16" s="20">
        <f t="shared" si="0"/>
        <v>32432.026666666668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270957</v>
      </c>
      <c r="F17" s="20">
        <f t="shared" si="0"/>
        <v>3612.76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229182</v>
      </c>
      <c r="F18" s="20">
        <f t="shared" si="0"/>
        <v>3055.76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447815</v>
      </c>
      <c r="F19" s="20">
        <f t="shared" si="0"/>
        <v>5970.8666666666668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171500</v>
      </c>
      <c r="F20" s="20">
        <f t="shared" si="0"/>
        <v>2286.6666666666665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75</v>
      </c>
      <c r="E21" s="37">
        <v>812500</v>
      </c>
      <c r="F21" s="20">
        <f t="shared" si="0"/>
        <v>10833.333333333334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75</v>
      </c>
      <c r="E22" s="37">
        <v>225000</v>
      </c>
      <c r="F22" s="20">
        <f t="shared" si="0"/>
        <v>3000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75</v>
      </c>
      <c r="E23" s="37">
        <v>90000</v>
      </c>
      <c r="F23" s="20">
        <f t="shared" si="0"/>
        <v>1200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75</v>
      </c>
      <c r="E24" s="37">
        <v>1518000</v>
      </c>
      <c r="F24" s="20">
        <f t="shared" si="0"/>
        <v>20240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75</v>
      </c>
      <c r="E25" s="37">
        <v>706574</v>
      </c>
      <c r="F25" s="20">
        <f t="shared" si="0"/>
        <v>9420.9866666666658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75</v>
      </c>
      <c r="E26" s="37">
        <v>116000</v>
      </c>
      <c r="F26" s="20">
        <f t="shared" si="0"/>
        <v>1546.6666666666667</v>
      </c>
      <c r="G26" s="10" t="s">
        <v>4</v>
      </c>
      <c r="H26" s="1"/>
    </row>
    <row r="27" spans="1:8" x14ac:dyDescent="0.25">
      <c r="A27" s="1"/>
      <c r="B27" s="41" t="s">
        <v>130</v>
      </c>
      <c r="C27" s="39">
        <v>2015</v>
      </c>
      <c r="D27" s="39">
        <v>50</v>
      </c>
      <c r="E27" s="37">
        <v>50000</v>
      </c>
      <c r="F27" s="20">
        <f t="shared" si="0"/>
        <v>1000</v>
      </c>
      <c r="G27" s="10" t="s">
        <v>4</v>
      </c>
      <c r="H27" s="1"/>
    </row>
    <row r="28" spans="1:8" x14ac:dyDescent="0.25">
      <c r="A28" s="1"/>
      <c r="B28" s="69" t="s">
        <v>131</v>
      </c>
      <c r="C28" s="70"/>
      <c r="D28" s="70"/>
      <c r="E28" s="71"/>
      <c r="F28" s="33">
        <f>SUM(F10:F27)</f>
        <v>179844.17333333331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11147870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10951800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196070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328747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350000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-21253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100000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-100000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246267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142427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2015'!F28</f>
        <v>179844.17333333331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-29005.653333333379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2016-12-13T11:30:45Z</dcterms:modified>
</cp:coreProperties>
</file>