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470" yWindow="105" windowWidth="19770" windowHeight="1005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0" i="11"/>
  <c r="F13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 s="1"/>
  <c r="E11" i="5"/>
  <c r="E13" i="5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<sst xmlns="http://schemas.openxmlformats.org/spreadsheetml/2006/main" count="248" uniqueCount="121">
  <si>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</si>
  <si>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</si>
  <si>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</si>
  <si>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</si>
  <si>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</si>
  <si>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</si>
  <si>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</si>
  <si>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</si>
  <si>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</si>
  <si>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</si>
  <si>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</si>
  <si>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</si>
  <si>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</si>
  <si>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</si>
  <si>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</si>
  <si>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</si>
  <si>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</si>
  <si>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</si>
  <si>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</si>
  <si>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</si>
  <si>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</si>
  <si>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</si>
  <si>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</si>
  <si>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</si>
  <si>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</si>
  <si>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</si>
  <si>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</si>
  <si>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</si>
  <si>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</si>
  <si>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</si>
  <si>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</si>
  <si>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</si>
  <si>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</si>
  <si>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</si>
  <si>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</si>
  <si>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</si>
  <si>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</si>
  <si>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</si>
  <si>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</si>
  <si>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</si>
  <si>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</si>
  <si>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</si>
  <si>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</si>
  <si>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</si>
  <si>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</si>
  <si>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</si>
  <si>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</si>
  <si>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</si>
  <si>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</si>
  <si>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</si>
  <si>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</si>
  <si>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</si>
  <si>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</si>
  <si>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</si>
  <si>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</si>
  <si>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</si>
  <si>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</si>
  <si>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</si>
  <si>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</si>
  <si>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</si>
  <si>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</si>
  <si>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</si>
  <si>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</si>
  <si>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</si>
  <si>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</si>
  <si>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</si>
  <si>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</si>
  <si>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</si>
  <si>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</si>
  <si>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</si>
  <si>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</si>
  <si>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</si>
  <si>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</si>
  <si>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</si>
  <si>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</si>
  <si>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</si>
  <si>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</si>
  <si>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</si>
  <si>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</si>
  <si>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</si>
  <si>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</si>
  <si>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</si>
  <si>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</si>
  <si>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</si>
  <si>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</si>
  <si>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</si>
  <si>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</si>
  <si>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</si>
  <si>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</si>
  <si>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</si>
  <si>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</si>
  <si>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</si>
  <si>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</si>
  <si>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</si>
  <si>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</si>
  <si>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</si>
  <si>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</si>
  <si>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</si>
  <si>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</si>
  <si>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</si>
  <si>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</si>
  <si>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</si>
  <si>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</si>
  <si>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</si>
  <si>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</si>
  <si>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</si>
  <si>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</si>
  <si>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</si>
  <si>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</si>
  <si>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</si>
  <si>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Pumpe inkl. stigrør og forerørsforsejlinger mv.</t>
  </si>
  <si>
    <t>Ø 50mm &lt; Ledningsnet ≤ Ø110 mm</t>
  </si>
  <si>
    <t>Køretøjer, personbil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</si>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</sst>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863569.37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708300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155269.37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-26511.040000000001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-39000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12488.96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25383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5667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2015'!F13</f>
        <v>43364.183333333334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55678.366666666669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2789936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1199073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81271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59428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41417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1381189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-650510.75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-650510.75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730678.25</v>
      </c>
      <c r="F28" s="16" t="s">
        <v>4</v>
      </c>
      <c r="G28" s="31">
        <f>IF(E28&lt;0,0,-E28)</f>
        <v>-730678.25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70" t="s">
        <v>114</v>
      </c>
      <c r="C32" s="71"/>
      <c r="D32" s="72"/>
      <c r="E32" s="36">
        <v>1960554.5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190000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2150554.5</v>
      </c>
      <c r="F35" s="16" t="s">
        <v>4</v>
      </c>
      <c r="G35" s="33">
        <f>-E35</f>
        <v>-2150554.5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-91296.75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3197475.1180637116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850592.53196960373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39897.003963599833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3157578.1141001116</v>
      </c>
      <c r="F12" s="17" t="s">
        <v>4</v>
      </c>
      <c r="G12" s="33">
        <f>E12</f>
        <v>3157578.1141001116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67" t="s">
        <v>106</v>
      </c>
      <c r="C14" s="68"/>
      <c r="D14" s="69"/>
      <c r="E14" s="33">
        <f>'Fane 5. Hist. over el. underdæk'!G13</f>
        <v>-188292.75</v>
      </c>
      <c r="F14" s="17" t="s">
        <v>4</v>
      </c>
      <c r="G14" s="33">
        <f>E14</f>
        <v>-188292.75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155269.37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12488.96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55678.366666666669</v>
      </c>
      <c r="F19" s="7" t="s">
        <v>4</v>
      </c>
      <c r="G19" s="14"/>
      <c r="H19" s="15"/>
      <c r="I19" s="1"/>
    </row>
    <row r="20" spans="1:9" x14ac:dyDescent="0.25">
      <c r="A20" s="1"/>
      <c r="B20" s="67" t="s">
        <v>38</v>
      </c>
      <c r="C20" s="68"/>
      <c r="D20" s="69"/>
      <c r="E20" s="33">
        <f>SUM(E16:E19)</f>
        <v>223436.69666666666</v>
      </c>
      <c r="F20" s="17" t="s">
        <v>4</v>
      </c>
      <c r="G20" s="33">
        <f>E20</f>
        <v>223436.69666666666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67" t="s">
        <v>34</v>
      </c>
      <c r="C22" s="68"/>
      <c r="D22" s="69"/>
      <c r="E22" s="33">
        <f>'Fane 8. Kontrol af PL2015'!G36</f>
        <v>-91296.75</v>
      </c>
      <c r="F22" s="17" t="s">
        <v>4</v>
      </c>
      <c r="G22" s="33">
        <f>E22</f>
        <v>-91296.75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3101425.3107667784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3157578.1141001116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850592.53196960373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40101.242049071414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39716.833083400612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3157962.5230657826</v>
      </c>
      <c r="F13" s="17" t="s">
        <v>4</v>
      </c>
      <c r="G13" s="33">
        <f>E13</f>
        <v>3157962.5230657826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underdæk'!$G$12&gt;1,'Fane 5. Hist. over el. underdæk'!$G$13,0)</f>
        <v>-188292.75</v>
      </c>
      <c r="F15" s="17" t="s">
        <v>4</v>
      </c>
      <c r="G15" s="33">
        <f>E15</f>
        <v>-188292.75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2969669.7730657826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3157962.5230657822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861395.05712561763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40106.124042935429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39537.475836879275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3158531.1712718382</v>
      </c>
      <c r="F13" s="17" t="s">
        <v>4</v>
      </c>
      <c r="G13" s="33">
        <f>E13</f>
        <v>3158531.1712718382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underdæk'!$G$12&gt;2,'Fane 5. Hist. over el. underdæk'!$G$13,0)</f>
        <v>-188292.75</v>
      </c>
      <c r="F15" s="17" t="s">
        <v>4</v>
      </c>
      <c r="G15" s="33">
        <f>E15</f>
        <v>-188292.75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2970238.4212718382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3158531.1712718382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872334.77435111289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40113.345875152343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39358.928549747514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3159285.5885972432</v>
      </c>
      <c r="F13" s="17" t="s">
        <v>4</v>
      </c>
      <c r="G13" s="33">
        <f>E13</f>
        <v>3159285.5885972432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underdæk'!$G$12&gt;3,'Fane 5. Hist. over el. underdæk'!$G$13,0)</f>
        <v>-188292.75</v>
      </c>
      <c r="F15" s="17" t="s">
        <v>4</v>
      </c>
      <c r="G15" s="33">
        <f>E15</f>
        <v>-188292.75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2970992.8385972432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859058.22401231714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1487824.3620817908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850592.53196960373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3197475.1180637116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115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2346882.5860941079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39897.003963599833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-1866000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-1112829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-753171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-188292.75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117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15</v>
      </c>
      <c r="E10" s="36">
        <v>522339.55</v>
      </c>
      <c r="F10" s="20">
        <f>E10/D10</f>
        <v>34822.636666666665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91568</v>
      </c>
      <c r="F11" s="20">
        <f t="shared" ref="F11:F12" si="0">E11/D11</f>
        <v>1220.9066666666668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5</v>
      </c>
      <c r="E12" s="36">
        <v>36603.199999999997</v>
      </c>
      <c r="F12" s="20">
        <f t="shared" si="0"/>
        <v>7320.6399999999994</v>
      </c>
      <c r="G12" s="10" t="s">
        <v>4</v>
      </c>
      <c r="H12" s="1"/>
    </row>
    <row r="13" spans="1:8" x14ac:dyDescent="0.25">
      <c r="A13" s="1"/>
      <c r="B13" s="73" t="s">
        <v>5</v>
      </c>
      <c r="C13" s="74"/>
      <c r="D13" s="74"/>
      <c r="E13" s="75"/>
      <c r="F13" s="34">
        <f>SUM(F10:F12)</f>
        <v>43364.183333333334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2016-12-07T10:43:31Z</dcterms:modified>
</cp:coreProperties>
</file>