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05" yWindow="7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7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2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<sst xmlns="http://schemas.openxmlformats.org/spreadsheetml/2006/main" count="262" uniqueCount="131">
  <si>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</si>
  <si>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</si>
  <si>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</si>
  <si>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</si>
  <si>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</si>
  <si>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</si>
  <si>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</si>
  <si>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</si>
  <si>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</si>
  <si>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</si>
  <si>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</si>
  <si>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</si>
  <si>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</si>
  <si>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</si>
  <si>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</si>
  <si>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</si>
  <si>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</si>
  <si>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</si>
  <si>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</si>
  <si>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</si>
  <si>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</si>
  <si>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</si>
  <si>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</si>
  <si>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</si>
  <si>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</si>
  <si>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</si>
  <si>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</si>
  <si>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</si>
  <si>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</si>
  <si>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</si>
  <si>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</si>
  <si>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</si>
  <si>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</si>
  <si>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</si>
  <si>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</si>
  <si>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</si>
  <si>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</si>
  <si>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</si>
  <si>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</si>
  <si>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</si>
  <si>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</si>
  <si>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</si>
  <si>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</si>
  <si>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</si>
  <si>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</si>
  <si>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</si>
  <si>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</si>
  <si>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</si>
  <si>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</si>
  <si>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</si>
  <si>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</si>
  <si>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</si>
  <si>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</si>
  <si>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</si>
  <si>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</si>
  <si>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</si>
  <si>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</si>
  <si>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</si>
  <si>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</si>
  <si>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</si>
  <si>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</si>
  <si>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</si>
  <si>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</si>
  <si>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</si>
  <si>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</si>
  <si>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</si>
  <si>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</si>
  <si>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</si>
  <si>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</si>
  <si>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</si>
  <si>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</si>
  <si>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</si>
  <si>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</si>
  <si>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</si>
  <si>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</si>
  <si>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</si>
  <si>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</si>
  <si>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</si>
  <si>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</si>
  <si>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</si>
  <si>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</si>
  <si>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</si>
  <si>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</si>
  <si>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</si>
  <si>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</si>
  <si>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</si>
  <si>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</si>
  <si>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</si>
  <si>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</si>
  <si>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</si>
  <si>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</si>
  <si>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</si>
  <si>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</si>
  <si>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</si>
  <si>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</si>
  <si>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</si>
  <si>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</si>
  <si>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</si>
  <si>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</si>
  <si>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</si>
  <si>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</si>
  <si>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</si>
  <si>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</si>
  <si>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</si>
  <si>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</si>
  <si>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</si>
  <si>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</si>
  <si>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</si>
  <si>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</si>
  <si>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</si>
  <si>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</si>
  <si>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</si>
  <si>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</si>
  <si>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SRO-anlæg, vandværk</t>
  </si>
  <si>
    <t>Ledningsnet ≤ Ø50 mm</t>
  </si>
  <si>
    <t>Ø 50mm &lt; Ledningsnet ≤ Ø110 mm</t>
  </si>
  <si>
    <t>Ø110 mm &lt; Ledningsnet ≤ Ø 250 mm</t>
  </si>
  <si>
    <t>Værksted</t>
  </si>
  <si>
    <t>Ventiler på Ø 50mm &lt; Ledningsnet ≤ Ø110 mm</t>
  </si>
  <si>
    <t>Ventiler på Ø110 mm &lt; Ledningsnet ≤ Ø 250 mm</t>
  </si>
  <si>
    <t>Ventiler på Ø 250 mm &lt; Ledningsnet ≤ Ø 500mm</t>
  </si>
  <si>
    <t>Pumpestation (inkl. evt. hydrofor)/trykforøger, Konstruktioner</t>
  </si>
  <si>
    <t>Afregningsmålere, elektroniske ≤ Ø 110mm (Qn 10)</t>
  </si>
  <si>
    <t>Afregningsmålere, elektroniske &gt; Ø110 mm</t>
  </si>
  <si>
    <t>SRO-brønd/kvarterbrønd/sektionsbrønd, SRO</t>
  </si>
  <si>
    <t>Garage og rørlager</t>
  </si>
  <si>
    <t>Driftsmateriel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</si>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</sst>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20816034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4574646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937107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-346983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401000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5565770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291760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321005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612765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-3111072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-3111072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3067463</v>
      </c>
      <c r="F28" s="16" t="s">
        <v>4</v>
      </c>
      <c r="G28" s="31">
        <f>IF(E28&lt;0,0,-E28)</f>
        <v>-3067463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128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129</v>
      </c>
      <c r="C32" s="73"/>
      <c r="D32" s="74"/>
      <c r="E32" s="37">
        <v>15785338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164886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15950224</v>
      </c>
      <c r="F35" s="16" t="s">
        <v>4</v>
      </c>
      <c r="G35" s="32">
        <f>-E35</f>
        <v>-15950224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1798347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21023439.934623111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7669919.4421140188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215602.9555274224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194784.24985851764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20613052.729237173</v>
      </c>
      <c r="F13" s="17" t="s">
        <v>4</v>
      </c>
      <c r="G13" s="32">
        <f>E13</f>
        <v>20613052.729237173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1159263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-350783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-976144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756620.89333333331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588956.89333333331</v>
      </c>
      <c r="F21" s="17" t="s">
        <v>4</v>
      </c>
      <c r="G21" s="32">
        <f>E21</f>
        <v>588956.89333333331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1798347</v>
      </c>
      <c r="F23" s="17" t="s">
        <v>4</v>
      </c>
      <c r="G23" s="32">
        <f>E23</f>
        <v>1798347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23000356.622570507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20613052.729237173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6478799.3639678443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6464333.9231553087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7669919.4421140188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261785.76966131208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211630.94256781449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193979.00780252076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20469228.54852815</v>
      </c>
      <c r="F16" s="17" t="s">
        <v>4</v>
      </c>
      <c r="G16" s="32">
        <f>E16</f>
        <v>20469228.54852815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20469228.54852815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6721762.6951087052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6631757.7974003879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7669919.4421140188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21023439.934623111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13353520.492509093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1.6145776362747852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215602.9555274224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6721762.6951087052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134435.2539021741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6631757.7974003879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60348.995956343533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194784.24985851764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-1419960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-1419960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395443</v>
      </c>
      <c r="F10" s="20">
        <f>E10/D10</f>
        <v>39544.300000000003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249990</v>
      </c>
      <c r="F11" s="20">
        <f t="shared" ref="F11:F27" si="0">E11/D11</f>
        <v>3333.2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893287</v>
      </c>
      <c r="F12" s="20">
        <f t="shared" si="0"/>
        <v>11910.493333333334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3908004</v>
      </c>
      <c r="F13" s="20">
        <f t="shared" si="0"/>
        <v>52106.720000000001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7">
        <v>100000</v>
      </c>
      <c r="F14" s="20">
        <f t="shared" si="0"/>
        <v>1333.3333333333333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7">
        <v>190520</v>
      </c>
      <c r="F15" s="20">
        <f t="shared" si="0"/>
        <v>2540.2666666666669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7">
        <v>913060</v>
      </c>
      <c r="F16" s="20">
        <f t="shared" si="0"/>
        <v>12174.133333333333</v>
      </c>
      <c r="G16" s="10" t="s">
        <v>4</v>
      </c>
      <c r="H16" s="1"/>
    </row>
    <row r="17" spans="1:8" x14ac:dyDescent="0.25">
      <c r="A17" s="1"/>
      <c r="B17" s="41" t="s">
        <v>115</v>
      </c>
      <c r="C17" s="39">
        <v>2015</v>
      </c>
      <c r="D17" s="39">
        <v>75</v>
      </c>
      <c r="E17" s="37">
        <v>50000</v>
      </c>
      <c r="F17" s="20">
        <f t="shared" si="0"/>
        <v>666.66666666666663</v>
      </c>
      <c r="G17" s="10" t="s">
        <v>4</v>
      </c>
      <c r="H17" s="1"/>
    </row>
    <row r="18" spans="1:8" x14ac:dyDescent="0.25">
      <c r="A18" s="1"/>
      <c r="B18" s="41" t="s">
        <v>117</v>
      </c>
      <c r="C18" s="39">
        <v>2015</v>
      </c>
      <c r="D18" s="39">
        <v>75</v>
      </c>
      <c r="E18" s="37">
        <v>18620</v>
      </c>
      <c r="F18" s="20">
        <f t="shared" si="0"/>
        <v>248.26666666666668</v>
      </c>
      <c r="G18" s="10" t="s">
        <v>4</v>
      </c>
      <c r="H18" s="1"/>
    </row>
    <row r="19" spans="1:8" x14ac:dyDescent="0.25">
      <c r="A19" s="1"/>
      <c r="B19" s="41" t="s">
        <v>118</v>
      </c>
      <c r="C19" s="39">
        <v>2015</v>
      </c>
      <c r="D19" s="39">
        <v>75</v>
      </c>
      <c r="E19" s="37">
        <v>25619</v>
      </c>
      <c r="F19" s="20">
        <f t="shared" si="0"/>
        <v>341.58666666666664</v>
      </c>
      <c r="G19" s="10" t="s">
        <v>4</v>
      </c>
      <c r="H19" s="1"/>
    </row>
    <row r="20" spans="1:8" x14ac:dyDescent="0.25">
      <c r="A20" s="1"/>
      <c r="B20" s="41" t="s">
        <v>119</v>
      </c>
      <c r="C20" s="39">
        <v>2015</v>
      </c>
      <c r="D20" s="39">
        <v>75</v>
      </c>
      <c r="E20" s="37">
        <v>68356</v>
      </c>
      <c r="F20" s="20">
        <f t="shared" si="0"/>
        <v>911.4133333333333</v>
      </c>
      <c r="G20" s="10" t="s">
        <v>4</v>
      </c>
      <c r="H20" s="1"/>
    </row>
    <row r="21" spans="1:8" x14ac:dyDescent="0.25">
      <c r="A21" s="1"/>
      <c r="B21" s="41" t="s">
        <v>120</v>
      </c>
      <c r="C21" s="39">
        <v>2015</v>
      </c>
      <c r="D21" s="39">
        <v>75</v>
      </c>
      <c r="E21" s="37">
        <v>51030</v>
      </c>
      <c r="F21" s="20">
        <f t="shared" si="0"/>
        <v>680.4</v>
      </c>
      <c r="G21" s="10" t="s">
        <v>4</v>
      </c>
      <c r="H21" s="1"/>
    </row>
    <row r="22" spans="1:8" x14ac:dyDescent="0.25">
      <c r="A22" s="1"/>
      <c r="B22" s="41" t="s">
        <v>121</v>
      </c>
      <c r="C22" s="39">
        <v>2015</v>
      </c>
      <c r="D22" s="39">
        <v>50</v>
      </c>
      <c r="E22" s="37">
        <v>160000</v>
      </c>
      <c r="F22" s="20">
        <f t="shared" si="0"/>
        <v>3200</v>
      </c>
      <c r="G22" s="10" t="s">
        <v>4</v>
      </c>
      <c r="H22" s="1"/>
    </row>
    <row r="23" spans="1:8" x14ac:dyDescent="0.25">
      <c r="A23" s="1"/>
      <c r="B23" s="41" t="s">
        <v>122</v>
      </c>
      <c r="C23" s="39">
        <v>2015</v>
      </c>
      <c r="D23" s="39">
        <v>10</v>
      </c>
      <c r="E23" s="37">
        <v>3825382</v>
      </c>
      <c r="F23" s="20">
        <f t="shared" si="0"/>
        <v>382538.2</v>
      </c>
      <c r="G23" s="10" t="s">
        <v>4</v>
      </c>
      <c r="H23" s="1"/>
    </row>
    <row r="24" spans="1:8" x14ac:dyDescent="0.25">
      <c r="A24" s="1"/>
      <c r="B24" s="41" t="s">
        <v>123</v>
      </c>
      <c r="C24" s="39">
        <v>2015</v>
      </c>
      <c r="D24" s="39">
        <v>10</v>
      </c>
      <c r="E24" s="37">
        <v>77727</v>
      </c>
      <c r="F24" s="20">
        <f t="shared" si="0"/>
        <v>7772.7</v>
      </c>
      <c r="G24" s="10" t="s">
        <v>4</v>
      </c>
      <c r="H24" s="1"/>
    </row>
    <row r="25" spans="1:8" x14ac:dyDescent="0.25">
      <c r="A25" s="1"/>
      <c r="B25" s="41" t="s">
        <v>124</v>
      </c>
      <c r="C25" s="39">
        <v>2015</v>
      </c>
      <c r="D25" s="39">
        <v>10</v>
      </c>
      <c r="E25" s="37">
        <v>12688</v>
      </c>
      <c r="F25" s="20">
        <f t="shared" si="0"/>
        <v>1268.8</v>
      </c>
      <c r="G25" s="10" t="s">
        <v>4</v>
      </c>
      <c r="H25" s="1"/>
    </row>
    <row r="26" spans="1:8" x14ac:dyDescent="0.25">
      <c r="A26" s="1"/>
      <c r="B26" s="41" t="s">
        <v>125</v>
      </c>
      <c r="C26" s="39">
        <v>2015</v>
      </c>
      <c r="D26" s="39">
        <v>75</v>
      </c>
      <c r="E26" s="37">
        <v>89600</v>
      </c>
      <c r="F26" s="20">
        <f t="shared" si="0"/>
        <v>1194.6666666666667</v>
      </c>
      <c r="G26" s="10" t="s">
        <v>4</v>
      </c>
      <c r="H26" s="1"/>
    </row>
    <row r="27" spans="1:8" x14ac:dyDescent="0.25">
      <c r="A27" s="1"/>
      <c r="B27" s="41" t="s">
        <v>126</v>
      </c>
      <c r="C27" s="39">
        <v>2015</v>
      </c>
      <c r="D27" s="39">
        <v>5</v>
      </c>
      <c r="E27" s="37">
        <v>166059</v>
      </c>
      <c r="F27" s="20">
        <f t="shared" si="0"/>
        <v>33211.800000000003</v>
      </c>
      <c r="G27" s="10" t="s">
        <v>4</v>
      </c>
      <c r="H27" s="1"/>
    </row>
    <row r="28" spans="1:8" x14ac:dyDescent="0.25">
      <c r="A28" s="1"/>
      <c r="B28" s="75" t="s">
        <v>127</v>
      </c>
      <c r="C28" s="76"/>
      <c r="D28" s="76"/>
      <c r="E28" s="77"/>
      <c r="F28" s="33">
        <f>SUM(F10:F27)</f>
        <v>554976.94666666666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7702263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6543000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1159263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199217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550000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-350783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1023856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2000000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-976144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171333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182000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2015'!F28</f>
        <v>554976.94666666666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756620.89333333331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2016-12-13T11:31:29Z</dcterms:modified>
</cp:coreProperties>
</file>