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5" i="11" l="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6" i="11"/>
  <c r="F10" i="11"/>
  <c r="F2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/>
  <c r="G19" i="4" s="1"/>
</calcChain>
</file>

<file path=xl/sharedStrings.xml><?xml version="1.0" encoding="utf-8"?>
<sst xmlns="http://schemas.openxmlformats.org/spreadsheetml/2006/main" count="260" uniqueCount="133">
  <si>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</si>
  <si>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</si>
  <si>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</si>
  <si>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</si>
  <si>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</si>
  <si>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</si>
  <si>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</si>
  <si>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</si>
  <si>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</si>
  <si>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</si>
  <si>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</si>
  <si>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</si>
  <si>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</si>
  <si>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</si>
  <si>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</si>
  <si>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</si>
  <si>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</si>
  <si>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</si>
  <si>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</si>
  <si>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</si>
  <si>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</si>
  <si>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</si>
  <si>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</si>
  <si>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</si>
  <si>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</si>
  <si>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</si>
  <si>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</si>
  <si>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</si>
  <si>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</si>
  <si>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</si>
  <si>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</si>
  <si>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</si>
  <si>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</si>
  <si>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</si>
  <si>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</si>
  <si>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</si>
  <si>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</si>
  <si>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</si>
  <si>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</si>
  <si>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</si>
  <si>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</si>
  <si>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</si>
  <si>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</si>
  <si>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</si>
  <si>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</si>
  <si>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</si>
  <si>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</si>
  <si>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</si>
  <si>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</si>
  <si>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</si>
  <si>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</si>
  <si>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</si>
  <si>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</si>
  <si>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</si>
  <si>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</si>
  <si>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</si>
  <si>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</si>
  <si>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</si>
  <si>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</si>
  <si>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</si>
  <si>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</si>
  <si>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</si>
  <si>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</si>
  <si>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</si>
  <si>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</si>
  <si>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</si>
  <si>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</si>
  <si>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</si>
  <si>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</si>
  <si>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</si>
  <si>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</si>
  <si>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</si>
  <si>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</si>
  <si>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</si>
  <si>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</si>
  <si>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</si>
  <si>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</si>
  <si>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</si>
  <si>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</si>
  <si>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</si>
  <si>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</si>
  <si>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</si>
  <si>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</si>
  <si>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</si>
  <si>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</si>
  <si>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</si>
  <si>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</si>
  <si>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</si>
  <si>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</si>
  <si>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</si>
  <si>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</si>
  <si>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</si>
  <si>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</si>
  <si>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</si>
  <si>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</si>
  <si>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</si>
  <si>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</si>
  <si>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</si>
  <si>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</si>
  <si>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</si>
  <si>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</si>
  <si>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</si>
  <si>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</si>
  <si>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</si>
  <si>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</si>
  <si>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</si>
  <si>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</si>
  <si>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</si>
  <si>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</si>
  <si>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</si>
  <si>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</si>
  <si>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</si>
  <si>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</si>
  <si>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Pumpe inkl. stigrør og forerørsforsejlinger mv.</t>
  </si>
  <si>
    <t>Ø110 mm &lt; Ledningsnet ≤ Ø 250 mm</t>
  </si>
  <si>
    <t>Beluftningsanlæg, bundbeluftbning, Mek./EL</t>
  </si>
  <si>
    <t>Filteranlæg, åbne filtre, enkelt filtrering, Mek./EL</t>
  </si>
  <si>
    <t>Nødstrømsanlæg på vandværk</t>
  </si>
  <si>
    <t>Elanlæg - vandværk</t>
  </si>
  <si>
    <t>SRO-anlæg, vandværk</t>
  </si>
  <si>
    <t>Etageareal vandbehandlingsbygning</t>
  </si>
  <si>
    <t>Sikring (terror, hærværk), Mek./EL</t>
  </si>
  <si>
    <t>Ø 50mm &lt; Ledningsnet ≤ Ø110 mm</t>
  </si>
  <si>
    <t>Inspektionsbrønd, Konstruktioner</t>
  </si>
  <si>
    <t>Stik på ledningsnet, Konstruktioner</t>
  </si>
  <si>
    <t>Ventiler på Ø 50mm &lt; Ledningsnet ≤ Ø110 mm</t>
  </si>
  <si>
    <t>Afregningsmålere, elektroniske ≤ Ø 110mm (Qn 10)</t>
  </si>
  <si>
    <t>SRO-brønd/kvarterbrønd/sektionsbrønd, Konstruktioner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</si>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</sst>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20576637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3788309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444906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-163004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849000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4919211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24414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25677.13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50091.130000000005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-9713052.8699999992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-1300000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-11013052.869999999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-6043750.7399999993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130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131</v>
      </c>
      <c r="C32" s="73"/>
      <c r="D32" s="74"/>
      <c r="E32" s="37">
        <v>20815004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-8103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20806901</v>
      </c>
      <c r="F35" s="16" t="s">
        <v>4</v>
      </c>
      <c r="G35" s="32">
        <f>-E35</f>
        <v>-20806901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-230264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132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20120061.807536945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8325576.2233469794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107437.95928410089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179261.04548203634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19833362.802770808</v>
      </c>
      <c r="F13" s="17" t="s">
        <v>4</v>
      </c>
      <c r="G13" s="32">
        <f>E13</f>
        <v>19833362.802770808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577374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13230.43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-258750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-203566.73786666663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128287.69213333342</v>
      </c>
      <c r="F21" s="17" t="s">
        <v>4</v>
      </c>
      <c r="G21" s="32">
        <f>E21</f>
        <v>128287.69213333342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-230264</v>
      </c>
      <c r="F23" s="17" t="s">
        <v>4</v>
      </c>
      <c r="G23" s="32">
        <f>E23</f>
        <v>-230264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19731386.494904142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19833362.802770808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6407098.0231052758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5100688.5563185522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8325576.2233469794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251883.70759518925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106157.66456948647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178428.77298185404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19800660.072814658</v>
      </c>
      <c r="F16" s="17" t="s">
        <v>4</v>
      </c>
      <c r="G16" s="32">
        <f>E16</f>
        <v>19800660.072814658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19800660.072814658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6599195.1069640052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5195290.4772259602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8325576.2233469794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20120061.807536945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11794485.584189966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0.91091687312007186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107437.95928410089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6599195.1069640052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131983.90213928011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5195290.4772259602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47277.143342756237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179261.04548203634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2435748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2435748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15</v>
      </c>
      <c r="E10" s="37">
        <v>67587.28</v>
      </c>
      <c r="F10" s="20">
        <f>E10/D10</f>
        <v>4505.818666666667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1826650.87</v>
      </c>
      <c r="F11" s="20">
        <f t="shared" ref="F11:F26" si="0">E11/D11</f>
        <v>24355.344933333334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25</v>
      </c>
      <c r="E12" s="37">
        <v>199905.75</v>
      </c>
      <c r="F12" s="20">
        <f t="shared" si="0"/>
        <v>7996.23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25</v>
      </c>
      <c r="E13" s="37">
        <v>401184.44</v>
      </c>
      <c r="F13" s="20">
        <f t="shared" si="0"/>
        <v>16047.3776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25</v>
      </c>
      <c r="E14" s="37">
        <v>9758</v>
      </c>
      <c r="F14" s="20">
        <f t="shared" si="0"/>
        <v>390.32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25</v>
      </c>
      <c r="E15" s="37">
        <v>80257.7</v>
      </c>
      <c r="F15" s="20">
        <f t="shared" si="0"/>
        <v>3210.308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10</v>
      </c>
      <c r="E16" s="37">
        <v>452552.42</v>
      </c>
      <c r="F16" s="20">
        <f t="shared" si="0"/>
        <v>45255.241999999998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75</v>
      </c>
      <c r="E17" s="37">
        <v>336513.35</v>
      </c>
      <c r="F17" s="20">
        <f t="shared" si="0"/>
        <v>4486.8446666666659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25</v>
      </c>
      <c r="E18" s="37">
        <v>32905.910000000003</v>
      </c>
      <c r="F18" s="20">
        <f t="shared" si="0"/>
        <v>1316.2364000000002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755039.84</v>
      </c>
      <c r="F19" s="20">
        <f t="shared" si="0"/>
        <v>10067.197866666666</v>
      </c>
      <c r="G19" s="10" t="s">
        <v>4</v>
      </c>
      <c r="H19" s="1"/>
    </row>
    <row r="20" spans="1:8" x14ac:dyDescent="0.25">
      <c r="A20" s="1"/>
      <c r="B20" s="41" t="s">
        <v>114</v>
      </c>
      <c r="C20" s="39">
        <v>2015</v>
      </c>
      <c r="D20" s="39">
        <v>75</v>
      </c>
      <c r="E20" s="37">
        <v>55707.51</v>
      </c>
      <c r="F20" s="20">
        <f t="shared" si="0"/>
        <v>742.76679999999999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50</v>
      </c>
      <c r="E21" s="37">
        <v>59474.64</v>
      </c>
      <c r="F21" s="20">
        <f t="shared" si="0"/>
        <v>1189.4928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75</v>
      </c>
      <c r="E22" s="37">
        <v>2550442.0699999998</v>
      </c>
      <c r="F22" s="20">
        <f t="shared" si="0"/>
        <v>34005.894266666663</v>
      </c>
      <c r="G22" s="10" t="s">
        <v>4</v>
      </c>
      <c r="H22" s="1"/>
    </row>
    <row r="23" spans="1:8" x14ac:dyDescent="0.25">
      <c r="A23" s="1"/>
      <c r="B23" s="41" t="s">
        <v>125</v>
      </c>
      <c r="C23" s="39">
        <v>2015</v>
      </c>
      <c r="D23" s="39">
        <v>75</v>
      </c>
      <c r="E23" s="37">
        <v>607890.17000000004</v>
      </c>
      <c r="F23" s="20">
        <f t="shared" si="0"/>
        <v>8105.2022666666671</v>
      </c>
      <c r="G23" s="10" t="s">
        <v>4</v>
      </c>
      <c r="H23" s="1"/>
    </row>
    <row r="24" spans="1:8" x14ac:dyDescent="0.25">
      <c r="A24" s="1"/>
      <c r="B24" s="41" t="s">
        <v>126</v>
      </c>
      <c r="C24" s="39">
        <v>2015</v>
      </c>
      <c r="D24" s="39">
        <v>10</v>
      </c>
      <c r="E24" s="37">
        <v>1711431.63</v>
      </c>
      <c r="F24" s="20">
        <f t="shared" si="0"/>
        <v>171143.163</v>
      </c>
      <c r="G24" s="10" t="s">
        <v>4</v>
      </c>
      <c r="H24" s="1"/>
    </row>
    <row r="25" spans="1:8" x14ac:dyDescent="0.25">
      <c r="A25" s="1"/>
      <c r="B25" s="41" t="s">
        <v>127</v>
      </c>
      <c r="C25" s="39">
        <v>2015</v>
      </c>
      <c r="D25" s="39">
        <v>50</v>
      </c>
      <c r="E25" s="37">
        <v>510652.59</v>
      </c>
      <c r="F25" s="20">
        <f t="shared" si="0"/>
        <v>10213.051800000001</v>
      </c>
      <c r="G25" s="10" t="s">
        <v>4</v>
      </c>
      <c r="H25" s="1"/>
    </row>
    <row r="26" spans="1:8" x14ac:dyDescent="0.25">
      <c r="A26" s="1"/>
      <c r="B26" s="41" t="s">
        <v>128</v>
      </c>
      <c r="C26" s="39">
        <v>2015</v>
      </c>
      <c r="D26" s="39">
        <v>5</v>
      </c>
      <c r="E26" s="37">
        <v>55098.2</v>
      </c>
      <c r="F26" s="20">
        <f t="shared" si="0"/>
        <v>11019.64</v>
      </c>
      <c r="G26" s="10" t="s">
        <v>4</v>
      </c>
      <c r="H26" s="1"/>
    </row>
    <row r="27" spans="1:8" x14ac:dyDescent="0.25">
      <c r="A27" s="1"/>
      <c r="B27" s="75" t="s">
        <v>129</v>
      </c>
      <c r="C27" s="76"/>
      <c r="D27" s="76"/>
      <c r="E27" s="77"/>
      <c r="F27" s="33">
        <f>SUM(F10:F26)</f>
        <v>354050.13106666668</v>
      </c>
      <c r="G27" s="1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8326974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7749600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577374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-4769.57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-18000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13230.43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258750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-258750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610667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301000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2015'!F27</f>
        <v>354050.13106666668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-203566.73786666663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2016-12-13T16:35:41Z</dcterms:modified>
</cp:coreProperties>
</file>