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16" i="11" l="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17" i="11"/>
  <c r="F10" i="11"/>
  <c r="E15" i="2"/>
  <c r="G15" i="2" s="1"/>
  <c r="G12" i="9"/>
  <c r="G14" i="9" s="1"/>
  <c r="G9" i="9"/>
  <c r="G11" i="9" s="1"/>
  <c r="G12" i="7"/>
  <c r="G18" i="4"/>
  <c r="E23" i="2"/>
  <c r="E17" i="2"/>
  <c r="G23" i="2"/>
  <c r="E11" i="4" l="1"/>
  <c r="E15" i="4"/>
  <c r="E10" i="4"/>
  <c r="E9" i="2"/>
  <c r="G9" i="8"/>
  <c r="G11" i="8" s="1"/>
  <c r="E11" i="2" s="1"/>
  <c r="F18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<sst xmlns="http://schemas.openxmlformats.org/spreadsheetml/2006/main" count="242" uniqueCount="125">
  <si>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</si>
  <si>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</si>
  <si>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</si>
  <si>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</si>
  <si>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</si>
  <si>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</si>
  <si>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</si>
  <si>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</si>
  <si>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</si>
  <si>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</si>
  <si>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</si>
  <si>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</si>
  <si>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</si>
  <si>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</si>
  <si>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</si>
  <si>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</si>
  <si>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</si>
  <si>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</si>
  <si>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</si>
  <si>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</si>
  <si>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</si>
  <si>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</si>
  <si>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</si>
  <si>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</si>
  <si>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</si>
  <si>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</si>
  <si>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</si>
  <si>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</si>
  <si>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</si>
  <si>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</si>
  <si>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</si>
  <si>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</si>
  <si>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</si>
  <si>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</si>
  <si>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</si>
  <si>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</si>
  <si>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</si>
  <si>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</si>
  <si>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</si>
  <si>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</si>
  <si>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</si>
  <si>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</si>
  <si>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</si>
  <si>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</si>
  <si>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</si>
  <si>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</si>
  <si>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</si>
  <si>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</si>
  <si>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</si>
  <si>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</si>
  <si>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</si>
  <si>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</si>
  <si>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</si>
  <si>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</si>
  <si>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</si>
  <si>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</si>
  <si>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</si>
  <si>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</si>
  <si>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</si>
  <si>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</si>
  <si>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</si>
  <si>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</si>
  <si>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</si>
  <si>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</si>
  <si>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</si>
  <si>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</si>
  <si>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</si>
  <si>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</si>
  <si>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</si>
  <si>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</si>
  <si>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</si>
  <si>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</si>
  <si>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</si>
  <si>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</si>
  <si>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</si>
  <si>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</si>
  <si>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</si>
  <si>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</si>
  <si>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</si>
  <si>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</si>
  <si>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</si>
  <si>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</si>
  <si>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</si>
  <si>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</si>
  <si>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</si>
  <si>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</si>
  <si>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</si>
  <si>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</si>
  <si>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</si>
  <si>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</si>
  <si>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</si>
  <si>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</si>
  <si>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</si>
  <si>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</si>
  <si>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</si>
  <si>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</si>
  <si>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</si>
  <si>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</si>
  <si>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</si>
  <si>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</si>
  <si>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</si>
  <si>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</si>
  <si>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</si>
  <si>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</si>
  <si>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</si>
  <si>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</si>
  <si>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</si>
  <si>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</si>
  <si>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</si>
  <si>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</si>
  <si>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</si>
  <si>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</si>
  <si>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</si>
  <si>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Afregningsmålere, elektroniske &gt; Ø110 mm</t>
  </si>
  <si>
    <t>Arbejdsplads</t>
  </si>
  <si>
    <t>Boring (inkl. etablering, forerør, filter og prøvepumpning)</t>
  </si>
  <si>
    <t>Ø 50mm &lt; Ledningsnet ≤ Ø110 mm</t>
  </si>
  <si>
    <t>Ventiler</t>
  </si>
  <si>
    <t>Administrationbygninger</t>
  </si>
  <si>
    <t>IT-Udstyr</t>
  </si>
  <si>
    <t>ERP-system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</si>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</sst>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18854238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9" t="s">
        <v>49</v>
      </c>
      <c r="C11" s="80"/>
      <c r="D11" s="81"/>
      <c r="E11" s="37">
        <v>3933568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722657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-331330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962333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5287228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1051606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53728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1105334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-676901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-2211555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-3504106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-6392562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0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122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2" t="s">
        <v>123</v>
      </c>
      <c r="C32" s="73"/>
      <c r="D32" s="74"/>
      <c r="E32" s="37">
        <v>18572680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18572680</v>
      </c>
      <c r="F35" s="16" t="s">
        <v>4</v>
      </c>
      <c r="G35" s="32">
        <f>-E35</f>
        <v>-18572680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281558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124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18929832.190278552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6587813.968420879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84366.292079677049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177880.32275633686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18667585.575442541</v>
      </c>
      <c r="F13" s="17" t="s">
        <v>4</v>
      </c>
      <c r="G13" s="32">
        <f>E13</f>
        <v>18667585.575442541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5" t="s">
        <v>108</v>
      </c>
      <c r="C15" s="76"/>
      <c r="D15" s="77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-182228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-53682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-191887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-378055.30919999996</v>
      </c>
      <c r="F20" s="7" t="s">
        <v>4</v>
      </c>
      <c r="G20" s="14"/>
      <c r="H20" s="15"/>
      <c r="I20" s="1"/>
    </row>
    <row r="21" spans="1:9" x14ac:dyDescent="0.25">
      <c r="A21" s="1"/>
      <c r="B21" s="75" t="s">
        <v>38</v>
      </c>
      <c r="C21" s="76"/>
      <c r="D21" s="77"/>
      <c r="E21" s="32">
        <f>SUM(E17:E20)</f>
        <v>-805852.30920000002</v>
      </c>
      <c r="F21" s="17" t="s">
        <v>4</v>
      </c>
      <c r="G21" s="32">
        <f>E21</f>
        <v>-805852.30920000002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5" t="s">
        <v>34</v>
      </c>
      <c r="C23" s="76"/>
      <c r="D23" s="77"/>
      <c r="E23" s="32">
        <f>'Fane 9. Kontrol af PL2015'!G36</f>
        <v>281558</v>
      </c>
      <c r="F23" s="17" t="s">
        <v>4</v>
      </c>
      <c r="G23" s="32">
        <f>E23</f>
        <v>281558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18143291.266242541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18667585.575442541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5853981.2053150656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6225790.4017065968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6587813.968420879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237078.33680812028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83622.339187572463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177172.12088954795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18643869.452173539</v>
      </c>
      <c r="F16" s="17" t="s">
        <v>4</v>
      </c>
      <c r="G16" s="32">
        <f>E16</f>
        <v>18643869.452173539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5" t="s">
        <v>108</v>
      </c>
      <c r="C18" s="76"/>
      <c r="D18" s="77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18643869.452173539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6015408.8933423851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6326609.3285152903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6587813.968420879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18929832.190278552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12342018.221857674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0.68356966067563096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84366.292079677049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6015408.8933423851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120308.17786684771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6326609.3285152903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57572.144889489144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177880.32275633686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2045397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2045397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10</v>
      </c>
      <c r="E10" s="37">
        <v>97399.38</v>
      </c>
      <c r="F10" s="20">
        <f>E10/D10</f>
        <v>9739.9380000000001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5</v>
      </c>
      <c r="E11" s="37">
        <v>24630.11</v>
      </c>
      <c r="F11" s="20">
        <f t="shared" ref="F11:F17" si="0">E11/D11</f>
        <v>4926.0219999999999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30</v>
      </c>
      <c r="E12" s="37">
        <v>42485.29</v>
      </c>
      <c r="F12" s="20">
        <f t="shared" si="0"/>
        <v>1416.1763333333333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1075176.43</v>
      </c>
      <c r="F13" s="20">
        <f t="shared" si="0"/>
        <v>14335.685733333332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508702.89</v>
      </c>
      <c r="F14" s="20">
        <f t="shared" si="0"/>
        <v>6782.7052000000003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75</v>
      </c>
      <c r="E15" s="37">
        <v>38593.360000000001</v>
      </c>
      <c r="F15" s="20">
        <f t="shared" si="0"/>
        <v>514.57813333333331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5</v>
      </c>
      <c r="E16" s="37">
        <v>322329.63</v>
      </c>
      <c r="F16" s="20">
        <f t="shared" si="0"/>
        <v>64465.925999999999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5</v>
      </c>
      <c r="E17" s="37">
        <v>147814.07</v>
      </c>
      <c r="F17" s="20">
        <f t="shared" si="0"/>
        <v>29562.814000000002</v>
      </c>
      <c r="G17" s="10" t="s">
        <v>4</v>
      </c>
      <c r="H17" s="1"/>
    </row>
    <row r="18" spans="1:8" x14ac:dyDescent="0.25">
      <c r="A18" s="1"/>
      <c r="B18" s="69" t="s">
        <v>121</v>
      </c>
      <c r="C18" s="70"/>
      <c r="D18" s="70"/>
      <c r="E18" s="71"/>
      <c r="F18" s="33">
        <f>SUM(F10:F17)</f>
        <v>131743.84540000002</v>
      </c>
      <c r="G18" s="18" t="s">
        <v>4</v>
      </c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</sheetData>
  <sheetProtection password="C6BD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6605772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6788000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-182228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246318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300000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-53682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797130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989017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-191887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376133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265410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2015'!F18</f>
        <v>131743.84540000002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-378055.30919999996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2016-07-15T08:33:15Z</cp:lastPrinted>
  <dcterms:created xsi:type="dcterms:W3CDTF">2016-06-02T08:51:18Z</dcterms:created>
  <dcterms:modified xsi:type="dcterms:W3CDTF">2016-12-13T16:48:52Z</dcterms:modified>
</cp:coreProperties>
</file>