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34" i="11" l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5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3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<sst xmlns="http://schemas.openxmlformats.org/spreadsheetml/2006/main" count="278" uniqueCount="131">
  <si>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</si>
  <si>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</si>
  <si>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</si>
  <si>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</si>
  <si>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</si>
  <si>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</si>
  <si>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</si>
  <si>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</si>
  <si>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</si>
  <si>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</si>
  <si>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</si>
  <si>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</si>
  <si>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</si>
  <si>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</si>
  <si>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</si>
  <si>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</si>
  <si>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</si>
  <si>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</si>
  <si>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</si>
  <si>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</si>
  <si>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</si>
  <si>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</si>
  <si>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</si>
  <si>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</si>
  <si>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</si>
  <si>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</si>
  <si>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</si>
  <si>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</si>
  <si>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</si>
  <si>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</si>
  <si>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</si>
  <si>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</si>
  <si>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</si>
  <si>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</si>
  <si>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</si>
  <si>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</si>
  <si>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</si>
  <si>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</si>
  <si>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</si>
  <si>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</si>
  <si>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</si>
  <si>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</si>
  <si>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</si>
  <si>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</si>
  <si>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</si>
  <si>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</si>
  <si>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</si>
  <si>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</si>
  <si>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</si>
  <si>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</si>
  <si>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</si>
  <si>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</si>
  <si>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</si>
  <si>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</si>
  <si>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</si>
  <si>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</si>
  <si>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</si>
  <si>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</si>
  <si>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</si>
  <si>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</si>
  <si>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</si>
  <si>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</si>
  <si>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</si>
  <si>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</si>
  <si>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</si>
  <si>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</si>
  <si>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</si>
  <si>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</si>
  <si>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</si>
  <si>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</si>
  <si>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</si>
  <si>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</si>
  <si>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</si>
  <si>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</si>
  <si>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</si>
  <si>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</si>
  <si>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</si>
  <si>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</si>
  <si>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</si>
  <si>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</si>
  <si>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</si>
  <si>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</si>
  <si>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</si>
  <si>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</si>
  <si>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</si>
  <si>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</si>
  <si>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</si>
  <si>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</si>
  <si>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</si>
  <si>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</si>
  <si>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</si>
  <si>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</si>
  <si>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</si>
  <si>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</si>
  <si>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</si>
  <si>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</si>
  <si>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</si>
  <si>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</si>
  <si>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</si>
  <si>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</si>
  <si>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</si>
  <si>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</si>
  <si>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</si>
  <si>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</si>
  <si>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</si>
  <si>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</si>
  <si>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</si>
  <si>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</si>
  <si>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</si>
  <si>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</si>
  <si>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</si>
  <si>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</si>
  <si>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</si>
  <si>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Ledningsnet ≤ Ø50 mm</t>
  </si>
  <si>
    <t>Afregningsmålere, elektroniske ≤ Ø 110mm (Qn 10)</t>
  </si>
  <si>
    <t>Ventiler på Ø 50mm &lt; Ledningsnet ≤ Ø110 mm</t>
  </si>
  <si>
    <t>Etageareal vandbehandlingsbygning</t>
  </si>
  <si>
    <t>Filteranlæg, trykfiltre, dobbelt filtrering</t>
  </si>
  <si>
    <t>Skyllevand-/slamhåndteringsanlæg - jordbassiner</t>
  </si>
  <si>
    <t>Arbejdsplads</t>
  </si>
  <si>
    <t>Ø 50mm &lt; Ledningsnet ≤ Ø110 mm</t>
  </si>
  <si>
    <t>Ø110 mm &lt; Ledningsnet ≤ Ø 250 mm</t>
  </si>
  <si>
    <t>SRO-brønd/kvarterbrønd/sektionsbrønd, Konstruktioner</t>
  </si>
  <si>
    <t>Pumpestation (inkl. evt. hydrofor)/trykforøger, Konstruktioner</t>
  </si>
  <si>
    <t>SRO-brønd/kvarterbrønd/sektionsbrønd, Mek./EL</t>
  </si>
  <si>
    <t>SRO-brønd/kvarterbrønd/sektionsbrønd, SRO</t>
  </si>
  <si>
    <t>Køretøjer, store lastvogne (&gt;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</si>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</sst>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40994655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8959512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1286842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329868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613933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11190155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1799971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69000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1868971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-6499497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-6499497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6559629</v>
      </c>
      <c r="F28" s="16" t="s">
        <v>4</v>
      </c>
      <c r="G28" s="31">
        <f>IF(E28&lt;0,0,-E28)</f>
        <v>-6559629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128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129</v>
      </c>
      <c r="C32" s="74"/>
      <c r="D32" s="75"/>
      <c r="E32" s="37">
        <v>34370623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274124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34644747</v>
      </c>
      <c r="F35" s="16" t="s">
        <v>4</v>
      </c>
      <c r="G35" s="32">
        <f>-E35</f>
        <v>-34644747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-209721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130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41442009.390927881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17531458.315686639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471980.91756427678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340503.13299567596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40629525.340367928</v>
      </c>
      <c r="F13" s="17" t="s">
        <v>4</v>
      </c>
      <c r="G13" s="32">
        <f>E13</f>
        <v>40629525.340367928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294621.25</v>
      </c>
      <c r="F15" s="17" t="s">
        <v>4</v>
      </c>
      <c r="G15" s="32">
        <f>E15</f>
        <v>294621.25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1431314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58871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-141685.18706666678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1348499.8129333332</v>
      </c>
      <c r="F21" s="17" t="s">
        <v>4</v>
      </c>
      <c r="G21" s="32">
        <f>E21</f>
        <v>1348499.8129333332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-209721</v>
      </c>
      <c r="F23" s="17" t="s">
        <v>4</v>
      </c>
      <c r="G23" s="32">
        <f>E23</f>
        <v>-209721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42062925.403301261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40629525.340367928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10828666.111606345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12269400.913074937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17531458.315686639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515994.97182267264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461733.41169577703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339200.0290151349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40344586.87147969</v>
      </c>
      <c r="F16" s="17" t="s">
        <v>4</v>
      </c>
      <c r="G16" s="32">
        <f>E16</f>
        <v>40344586.87147969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294621.25</v>
      </c>
      <c r="F18" s="17" t="s">
        <v>4</v>
      </c>
      <c r="G18" s="32">
        <f>E18</f>
        <v>294621.25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40639208.12147969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11276799.835869793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12633751.239371443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17531458.315686639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41442009.390927881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23910551.075241242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1.9739441223209648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471980.91756427678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11276799.835869793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225535.99671739584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12633751.239371443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114967.13627828013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340503.13299567596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1761529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583044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1178485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294621.25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235276.61</v>
      </c>
      <c r="F10" s="20">
        <f>E10/D10</f>
        <v>3137.0214666666666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2542082.58</v>
      </c>
      <c r="F11" s="20">
        <f t="shared" ref="F11:F35" si="0">E11/D11</f>
        <v>254208.258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209457.33</v>
      </c>
      <c r="F12" s="20">
        <f t="shared" si="0"/>
        <v>2792.7644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59400</v>
      </c>
      <c r="F13" s="20">
        <f t="shared" si="0"/>
        <v>792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99906.6</v>
      </c>
      <c r="F14" s="20">
        <f t="shared" si="0"/>
        <v>3996.2640000000001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50</v>
      </c>
      <c r="E15" s="37">
        <v>65054.23</v>
      </c>
      <c r="F15" s="20">
        <f t="shared" si="0"/>
        <v>1301.0846000000001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50</v>
      </c>
      <c r="E16" s="37">
        <v>191065.98</v>
      </c>
      <c r="F16" s="20">
        <f t="shared" si="0"/>
        <v>3821.3196000000003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50</v>
      </c>
      <c r="E17" s="37">
        <v>65386.23</v>
      </c>
      <c r="F17" s="20">
        <f t="shared" si="0"/>
        <v>1307.7246</v>
      </c>
      <c r="G17" s="10" t="s">
        <v>4</v>
      </c>
      <c r="H17" s="1"/>
    </row>
    <row r="18" spans="1:8" x14ac:dyDescent="0.25">
      <c r="A18" s="1"/>
      <c r="B18" s="41" t="s">
        <v>119</v>
      </c>
      <c r="C18" s="39">
        <v>2015</v>
      </c>
      <c r="D18" s="39">
        <v>5</v>
      </c>
      <c r="E18" s="37">
        <v>132030</v>
      </c>
      <c r="F18" s="20">
        <f t="shared" si="0"/>
        <v>26406</v>
      </c>
      <c r="G18" s="10" t="s">
        <v>4</v>
      </c>
      <c r="H18" s="1"/>
    </row>
    <row r="19" spans="1:8" x14ac:dyDescent="0.25">
      <c r="A19" s="1"/>
      <c r="B19" s="41" t="s">
        <v>120</v>
      </c>
      <c r="C19" s="39">
        <v>2015</v>
      </c>
      <c r="D19" s="39">
        <v>75</v>
      </c>
      <c r="E19" s="37">
        <v>1435766.22</v>
      </c>
      <c r="F19" s="20">
        <f t="shared" si="0"/>
        <v>19143.549599999998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5</v>
      </c>
      <c r="E20" s="37">
        <v>153713.20000000001</v>
      </c>
      <c r="F20" s="20">
        <f t="shared" si="0"/>
        <v>30742.640000000003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75</v>
      </c>
      <c r="E21" s="37">
        <v>86714.33</v>
      </c>
      <c r="F21" s="20">
        <f t="shared" si="0"/>
        <v>1156.1910666666668</v>
      </c>
      <c r="G21" s="10" t="s">
        <v>4</v>
      </c>
      <c r="H21" s="1"/>
    </row>
    <row r="22" spans="1:8" x14ac:dyDescent="0.25">
      <c r="A22" s="1"/>
      <c r="B22" s="41" t="s">
        <v>120</v>
      </c>
      <c r="C22" s="39">
        <v>2015</v>
      </c>
      <c r="D22" s="39">
        <v>75</v>
      </c>
      <c r="E22" s="37">
        <v>884265.78</v>
      </c>
      <c r="F22" s="20">
        <f t="shared" si="0"/>
        <v>11790.2104</v>
      </c>
      <c r="G22" s="10" t="s">
        <v>4</v>
      </c>
      <c r="H22" s="1"/>
    </row>
    <row r="23" spans="1:8" x14ac:dyDescent="0.25">
      <c r="A23" s="1"/>
      <c r="B23" s="41" t="s">
        <v>121</v>
      </c>
      <c r="C23" s="39">
        <v>2015</v>
      </c>
      <c r="D23" s="39">
        <v>75</v>
      </c>
      <c r="E23" s="37">
        <v>1194734.25</v>
      </c>
      <c r="F23" s="20">
        <f t="shared" si="0"/>
        <v>15929.79</v>
      </c>
      <c r="G23" s="10" t="s">
        <v>4</v>
      </c>
      <c r="H23" s="1"/>
    </row>
    <row r="24" spans="1:8" x14ac:dyDescent="0.25">
      <c r="A24" s="1"/>
      <c r="B24" s="41" t="s">
        <v>120</v>
      </c>
      <c r="C24" s="39">
        <v>2015</v>
      </c>
      <c r="D24" s="39">
        <v>75</v>
      </c>
      <c r="E24" s="37">
        <v>766398.43</v>
      </c>
      <c r="F24" s="20">
        <f t="shared" si="0"/>
        <v>10218.645733333335</v>
      </c>
      <c r="G24" s="10" t="s">
        <v>4</v>
      </c>
      <c r="H24" s="1"/>
    </row>
    <row r="25" spans="1:8" x14ac:dyDescent="0.25">
      <c r="A25" s="1"/>
      <c r="B25" s="41" t="s">
        <v>120</v>
      </c>
      <c r="C25" s="39">
        <v>2015</v>
      </c>
      <c r="D25" s="39">
        <v>75</v>
      </c>
      <c r="E25" s="37">
        <v>33291.440000000002</v>
      </c>
      <c r="F25" s="20">
        <f t="shared" si="0"/>
        <v>443.88586666666669</v>
      </c>
      <c r="G25" s="10" t="s">
        <v>4</v>
      </c>
      <c r="H25" s="1"/>
    </row>
    <row r="26" spans="1:8" x14ac:dyDescent="0.25">
      <c r="A26" s="1"/>
      <c r="B26" s="41" t="s">
        <v>122</v>
      </c>
      <c r="C26" s="39">
        <v>2015</v>
      </c>
      <c r="D26" s="39">
        <v>50</v>
      </c>
      <c r="E26" s="37">
        <v>791265.91</v>
      </c>
      <c r="F26" s="20">
        <f t="shared" si="0"/>
        <v>15825.318200000002</v>
      </c>
      <c r="G26" s="10" t="s">
        <v>4</v>
      </c>
      <c r="H26" s="1"/>
    </row>
    <row r="27" spans="1:8" x14ac:dyDescent="0.25">
      <c r="A27" s="1"/>
      <c r="B27" s="41" t="s">
        <v>120</v>
      </c>
      <c r="C27" s="39">
        <v>2015</v>
      </c>
      <c r="D27" s="39">
        <v>75</v>
      </c>
      <c r="E27" s="37">
        <v>324690.33</v>
      </c>
      <c r="F27" s="20">
        <f t="shared" si="0"/>
        <v>4329.2044000000005</v>
      </c>
      <c r="G27" s="10" t="s">
        <v>4</v>
      </c>
      <c r="H27" s="1"/>
    </row>
    <row r="28" spans="1:8" x14ac:dyDescent="0.25">
      <c r="A28" s="1"/>
      <c r="B28" s="41" t="s">
        <v>120</v>
      </c>
      <c r="C28" s="39">
        <v>2015</v>
      </c>
      <c r="D28" s="39">
        <v>75</v>
      </c>
      <c r="E28" s="37">
        <v>141757.68</v>
      </c>
      <c r="F28" s="20">
        <f t="shared" si="0"/>
        <v>1890.1024</v>
      </c>
      <c r="G28" s="10" t="s">
        <v>4</v>
      </c>
      <c r="H28" s="1"/>
    </row>
    <row r="29" spans="1:8" x14ac:dyDescent="0.25">
      <c r="A29" s="1"/>
      <c r="B29" s="41" t="s">
        <v>120</v>
      </c>
      <c r="C29" s="39">
        <v>2015</v>
      </c>
      <c r="D29" s="39">
        <v>75</v>
      </c>
      <c r="E29" s="37">
        <v>119412.67</v>
      </c>
      <c r="F29" s="20">
        <f t="shared" si="0"/>
        <v>1592.1689333333334</v>
      </c>
      <c r="G29" s="10" t="s">
        <v>4</v>
      </c>
      <c r="H29" s="1"/>
    </row>
    <row r="30" spans="1:8" x14ac:dyDescent="0.25">
      <c r="A30" s="1"/>
      <c r="B30" s="41" t="s">
        <v>120</v>
      </c>
      <c r="C30" s="39">
        <v>2015</v>
      </c>
      <c r="D30" s="39">
        <v>75</v>
      </c>
      <c r="E30" s="37">
        <v>104319.47</v>
      </c>
      <c r="F30" s="20">
        <f t="shared" si="0"/>
        <v>1390.9262666666666</v>
      </c>
      <c r="G30" s="10" t="s">
        <v>4</v>
      </c>
      <c r="H30" s="1"/>
    </row>
    <row r="31" spans="1:8" x14ac:dyDescent="0.25">
      <c r="A31" s="1"/>
      <c r="B31" s="41" t="s">
        <v>123</v>
      </c>
      <c r="C31" s="39">
        <v>2015</v>
      </c>
      <c r="D31" s="39">
        <v>50</v>
      </c>
      <c r="E31" s="37">
        <v>43100</v>
      </c>
      <c r="F31" s="20">
        <f t="shared" si="0"/>
        <v>862</v>
      </c>
      <c r="G31" s="10" t="s">
        <v>4</v>
      </c>
      <c r="H31" s="1"/>
    </row>
    <row r="32" spans="1:8" x14ac:dyDescent="0.25">
      <c r="A32" s="1"/>
      <c r="B32" s="41" t="s">
        <v>124</v>
      </c>
      <c r="C32" s="39">
        <v>2015</v>
      </c>
      <c r="D32" s="39">
        <v>15</v>
      </c>
      <c r="E32" s="37">
        <v>204500</v>
      </c>
      <c r="F32" s="20">
        <f t="shared" si="0"/>
        <v>13633.333333333334</v>
      </c>
      <c r="G32" s="10" t="s">
        <v>4</v>
      </c>
      <c r="H32" s="1"/>
    </row>
    <row r="33" spans="1:8" x14ac:dyDescent="0.25">
      <c r="A33" s="1"/>
      <c r="B33" s="41" t="s">
        <v>125</v>
      </c>
      <c r="C33" s="39">
        <v>2015</v>
      </c>
      <c r="D33" s="39">
        <v>10</v>
      </c>
      <c r="E33" s="37">
        <v>52780</v>
      </c>
      <c r="F33" s="20">
        <f t="shared" si="0"/>
        <v>5278</v>
      </c>
      <c r="G33" s="10" t="s">
        <v>4</v>
      </c>
      <c r="H33" s="1"/>
    </row>
    <row r="34" spans="1:8" x14ac:dyDescent="0.25">
      <c r="A34" s="1"/>
      <c r="B34" s="41" t="s">
        <v>117</v>
      </c>
      <c r="C34" s="39">
        <v>2015</v>
      </c>
      <c r="D34" s="39">
        <v>25</v>
      </c>
      <c r="E34" s="37">
        <v>2033987.59</v>
      </c>
      <c r="F34" s="20">
        <f t="shared" si="0"/>
        <v>81359.503599999996</v>
      </c>
      <c r="G34" s="10" t="s">
        <v>4</v>
      </c>
      <c r="H34" s="1"/>
    </row>
    <row r="35" spans="1:8" x14ac:dyDescent="0.25">
      <c r="A35" s="1"/>
      <c r="B35" s="41" t="s">
        <v>126</v>
      </c>
      <c r="C35" s="39">
        <v>2015</v>
      </c>
      <c r="D35" s="39">
        <v>5</v>
      </c>
      <c r="E35" s="37">
        <v>584715</v>
      </c>
      <c r="F35" s="20">
        <f t="shared" si="0"/>
        <v>116943</v>
      </c>
      <c r="G35" s="10" t="s">
        <v>4</v>
      </c>
      <c r="H35" s="1"/>
    </row>
    <row r="36" spans="1:8" x14ac:dyDescent="0.25">
      <c r="A36" s="1"/>
      <c r="B36" s="69" t="s">
        <v>127</v>
      </c>
      <c r="C36" s="70"/>
      <c r="D36" s="70"/>
      <c r="E36" s="71"/>
      <c r="F36" s="33">
        <f>SUM(F10:F35)</f>
        <v>630290.90646666661</v>
      </c>
      <c r="G36" s="18" t="s">
        <v>4</v>
      </c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</sheetData>
  <sheetProtection password="C6BD" sheet="1" objects="1" scenarios="1"/>
  <mergeCells count="4">
    <mergeCell ref="B36:E3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17551886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16120572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1431314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279967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221096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58871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487667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914600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2015'!F36</f>
        <v>630290.90646666661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-141685.18706666678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2016-12-13T11:33:34Z</dcterms:modified>
</cp:coreProperties>
</file>