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285" yWindow="15" windowWidth="20415" windowHeight="1158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30" i="11"/>
  <c r="F10" i="11"/>
  <c r="F31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8" i="2"/>
  <c r="E11" i="4" l="1"/>
  <c r="E15" i="4"/>
  <c r="E9" i="2"/>
  <c r="G9" i="8"/>
  <c r="G11" i="8" s="1"/>
  <c r="E11" i="2" s="1"/>
  <c r="E10" i="4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<sst xmlns="http://schemas.openxmlformats.org/spreadsheetml/2006/main" count="268" uniqueCount="131">
  <si>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</si>
  <si>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</si>
  <si>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</si>
  <si>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</si>
  <si>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</si>
  <si>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</si>
  <si>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</si>
  <si>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</si>
  <si>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</si>
  <si>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</si>
  <si>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</si>
  <si>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</si>
  <si>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</si>
  <si>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</si>
  <si>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</si>
  <si>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</si>
  <si>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</si>
  <si>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</si>
  <si>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</si>
  <si>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</si>
  <si>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</si>
  <si>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</si>
  <si>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</si>
  <si>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</si>
  <si>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</si>
  <si>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</si>
  <si>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</si>
  <si>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</si>
  <si>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</si>
  <si>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</si>
  <si>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</si>
  <si>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</si>
  <si>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</si>
  <si>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</si>
  <si>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</si>
  <si>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</si>
  <si>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</si>
  <si>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</si>
  <si>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</si>
  <si>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</si>
  <si>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</si>
  <si>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</si>
  <si>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</si>
  <si>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</si>
  <si>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</si>
  <si>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</si>
  <si>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</si>
  <si>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</si>
  <si>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</si>
  <si>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</si>
  <si>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</si>
  <si>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</si>
  <si>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</si>
  <si>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</si>
  <si>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</si>
  <si>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</si>
  <si>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</si>
  <si>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</si>
  <si>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</si>
  <si>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</si>
  <si>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</si>
  <si>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</si>
  <si>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</si>
  <si>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</si>
  <si>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</si>
  <si>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</si>
  <si>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</si>
  <si>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</si>
  <si>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</si>
  <si>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</si>
  <si>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</si>
  <si>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</si>
  <si>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</si>
  <si>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</si>
  <si>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</si>
  <si>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</si>
  <si>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</si>
  <si>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</si>
  <si>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</si>
  <si>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</si>
  <si>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</si>
  <si>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</si>
  <si>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</si>
  <si>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</si>
  <si>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</si>
  <si>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</si>
  <si>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</si>
  <si>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</si>
  <si>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</si>
  <si>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</si>
  <si>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</si>
  <si>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</si>
  <si>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</si>
  <si>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</si>
  <si>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</si>
  <si>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</si>
  <si>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</si>
  <si>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</si>
  <si>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</si>
  <si>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</si>
  <si>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</si>
  <si>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</si>
  <si>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</si>
  <si>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</si>
  <si>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</si>
  <si>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</si>
  <si>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</si>
  <si>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</si>
  <si>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</si>
  <si>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</si>
  <si>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</si>
  <si>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</si>
  <si>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</si>
  <si>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</si>
  <si>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Ledningsnet ≤ Ø50 mm</t>
  </si>
  <si>
    <t>Rentvandsbeholder  insitu støbt</t>
  </si>
  <si>
    <t>SRO anlæg</t>
  </si>
  <si>
    <t>Stik på ledningsnet, Konstruktioner</t>
  </si>
  <si>
    <t>Pumpe inkl. stigrør og forerørsforsejlinger mv.</t>
  </si>
  <si>
    <t>Ventiler på ledningsnet ≤ Ø50 mm</t>
  </si>
  <si>
    <t>Ventiler på Ø 50mm &lt; Ledningsnet ≤ Ø110 mm</t>
  </si>
  <si>
    <t>Ø 50mm &lt; Ledningsnet ≤ Ø110 mm</t>
  </si>
  <si>
    <t>Ø110 mm &lt; Ledningsnet ≤ Ø 250 mm</t>
  </si>
  <si>
    <t>Arbejdsplads</t>
  </si>
  <si>
    <t>Etageareal vandbehandlingsbygning</t>
  </si>
  <si>
    <t>Ventiler på Ø 250 mm &lt; Ledningsnet ≤ Ø 500mm</t>
  </si>
  <si>
    <t>Ø 250 mm &lt; Ledningsnet ≤ Ø 500mm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</si>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</sst>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49889621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10874014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2377293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260610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799000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14310917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641830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641830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-5902346.5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-9880671.5700000003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-1415211.45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-17198229.52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-2245482.5199999996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128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129</v>
      </c>
      <c r="C32" s="73"/>
      <c r="D32" s="74"/>
      <c r="E32" s="37">
        <v>51388811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37657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51426468</v>
      </c>
      <c r="F35" s="16" t="s">
        <v>4</v>
      </c>
      <c r="G35" s="32">
        <f>-E35</f>
        <v>-51426468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-1536847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7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47345335.51758071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20622564.914270539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392257.6804340856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357006.54012277361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46596071.297023848</v>
      </c>
      <c r="F13" s="17" t="s">
        <v>4</v>
      </c>
      <c r="G13" s="32">
        <f>E13</f>
        <v>46596071.297023848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-385070</v>
      </c>
      <c r="F15" s="17" t="s">
        <v>4</v>
      </c>
      <c r="G15" s="32">
        <f>E15</f>
        <v>-385070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1280901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-29983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36936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234403.98095848586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1522257.980958486</v>
      </c>
      <c r="F21" s="17" t="s">
        <v>4</v>
      </c>
      <c r="G21" s="32">
        <f>E21</f>
        <v>1522257.980958486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-1536847</v>
      </c>
      <c r="F23" s="17" t="s">
        <v>4</v>
      </c>
      <c r="G23" s="32">
        <f>E23</f>
        <v>-1536847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46196412.277982332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46596071.297023848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10080905.080785915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15892601.301967399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20622564.914270539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591770.10547220288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386101.38982798584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355945.00521950191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46445795.007448554</v>
      </c>
      <c r="F16" s="17" t="s">
        <v>4</v>
      </c>
      <c r="G16" s="32">
        <f>E16</f>
        <v>46445795.007448554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-385070</v>
      </c>
      <c r="F18" s="17" t="s">
        <v>4</v>
      </c>
      <c r="G18" s="32">
        <f>E18</f>
        <v>-385070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46060725.007448554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10443057.58097716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16279713.022333011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20622564.914270539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47345335.51758071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26722770.603310172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1.4678780365142838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392257.6804340856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10443057.58097716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208861.15161954321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16279713.022333011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148145.38850323041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357006.54012277361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-4886313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-3346033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-1540280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f>G11/G12</f>
        <v>-385070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2266821.09</v>
      </c>
      <c r="F10" s="20">
        <f>E10/D10</f>
        <v>226682.109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557479.34</v>
      </c>
      <c r="F11" s="20">
        <f t="shared" ref="F11:F30" si="0">E11/D11</f>
        <v>7433.0578666666661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50</v>
      </c>
      <c r="E12" s="37">
        <v>487060.75</v>
      </c>
      <c r="F12" s="20">
        <f t="shared" si="0"/>
        <v>9741.2150000000001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146118.22</v>
      </c>
      <c r="F13" s="20">
        <f t="shared" si="0"/>
        <v>14611.822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1029442.77</v>
      </c>
      <c r="F14" s="20">
        <f t="shared" si="0"/>
        <v>13725.9036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15</v>
      </c>
      <c r="E15" s="37">
        <v>42216.47</v>
      </c>
      <c r="F15" s="20">
        <f t="shared" si="0"/>
        <v>2814.4313333333334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1411651.46</v>
      </c>
      <c r="F16" s="20">
        <f t="shared" si="0"/>
        <v>18822.019466666665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25978.33</v>
      </c>
      <c r="F17" s="20">
        <f t="shared" si="0"/>
        <v>346.37773333333337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75</v>
      </c>
      <c r="E18" s="37">
        <v>3747251.09</v>
      </c>
      <c r="F18" s="20">
        <f t="shared" si="0"/>
        <v>49963.347866666663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409844.87</v>
      </c>
      <c r="F19" s="20">
        <f t="shared" si="0"/>
        <v>5464.5982666666669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5</v>
      </c>
      <c r="E20" s="37">
        <v>723271.93</v>
      </c>
      <c r="F20" s="20">
        <f t="shared" si="0"/>
        <v>144654.386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39</v>
      </c>
      <c r="E21" s="37">
        <v>80372.22</v>
      </c>
      <c r="F21" s="20">
        <f t="shared" si="0"/>
        <v>2060.8261538461538</v>
      </c>
      <c r="G21" s="10" t="s">
        <v>4</v>
      </c>
      <c r="H21" s="1"/>
    </row>
    <row r="22" spans="1:8" x14ac:dyDescent="0.25">
      <c r="A22" s="1"/>
      <c r="B22" s="41" t="s">
        <v>114</v>
      </c>
      <c r="C22" s="39">
        <v>2015</v>
      </c>
      <c r="D22" s="39">
        <v>70</v>
      </c>
      <c r="E22" s="37">
        <v>35002.589999999997</v>
      </c>
      <c r="F22" s="20">
        <f t="shared" si="0"/>
        <v>500.03699999999998</v>
      </c>
      <c r="G22" s="10" t="s">
        <v>4</v>
      </c>
      <c r="H22" s="1"/>
    </row>
    <row r="23" spans="1:8" x14ac:dyDescent="0.25">
      <c r="A23" s="1"/>
      <c r="B23" s="41" t="s">
        <v>117</v>
      </c>
      <c r="C23" s="39">
        <v>2015</v>
      </c>
      <c r="D23" s="39">
        <v>60</v>
      </c>
      <c r="E23" s="37">
        <v>16828.330000000002</v>
      </c>
      <c r="F23" s="20">
        <f t="shared" si="0"/>
        <v>280.47216666666668</v>
      </c>
      <c r="G23" s="10" t="s">
        <v>4</v>
      </c>
      <c r="H23" s="1"/>
    </row>
    <row r="24" spans="1:8" x14ac:dyDescent="0.25">
      <c r="A24" s="1"/>
      <c r="B24" s="41" t="s">
        <v>117</v>
      </c>
      <c r="C24" s="39">
        <v>2015</v>
      </c>
      <c r="D24" s="39">
        <v>63</v>
      </c>
      <c r="E24" s="37">
        <v>2779.64</v>
      </c>
      <c r="F24" s="20">
        <f t="shared" si="0"/>
        <v>44.121269841269836</v>
      </c>
      <c r="G24" s="10" t="s">
        <v>4</v>
      </c>
      <c r="H24" s="1"/>
    </row>
    <row r="25" spans="1:8" x14ac:dyDescent="0.25">
      <c r="A25" s="1"/>
      <c r="B25" s="41" t="s">
        <v>117</v>
      </c>
      <c r="C25" s="39">
        <v>2015</v>
      </c>
      <c r="D25" s="39">
        <v>70</v>
      </c>
      <c r="E25" s="37">
        <v>1283.1300000000001</v>
      </c>
      <c r="F25" s="20">
        <f t="shared" si="0"/>
        <v>18.330428571428573</v>
      </c>
      <c r="G25" s="10" t="s">
        <v>4</v>
      </c>
      <c r="H25" s="1"/>
    </row>
    <row r="26" spans="1:8" x14ac:dyDescent="0.25">
      <c r="A26" s="1"/>
      <c r="B26" s="41" t="s">
        <v>119</v>
      </c>
      <c r="C26" s="39">
        <v>2015</v>
      </c>
      <c r="D26" s="39">
        <v>60</v>
      </c>
      <c r="E26" s="37">
        <v>22964.46</v>
      </c>
      <c r="F26" s="20">
        <f t="shared" si="0"/>
        <v>382.74099999999999</v>
      </c>
      <c r="G26" s="10" t="s">
        <v>4</v>
      </c>
      <c r="H26" s="1"/>
    </row>
    <row r="27" spans="1:8" x14ac:dyDescent="0.25">
      <c r="A27" s="1"/>
      <c r="B27" s="41" t="s">
        <v>119</v>
      </c>
      <c r="C27" s="39">
        <v>2015</v>
      </c>
      <c r="D27" s="39">
        <v>63</v>
      </c>
      <c r="E27" s="37">
        <v>11379.54</v>
      </c>
      <c r="F27" s="20">
        <f t="shared" si="0"/>
        <v>180.62761904761905</v>
      </c>
      <c r="G27" s="10" t="s">
        <v>4</v>
      </c>
      <c r="H27" s="1"/>
    </row>
    <row r="28" spans="1:8" x14ac:dyDescent="0.25">
      <c r="A28" s="1"/>
      <c r="B28" s="41" t="s">
        <v>125</v>
      </c>
      <c r="C28" s="39">
        <v>2015</v>
      </c>
      <c r="D28" s="39">
        <v>70</v>
      </c>
      <c r="E28" s="37">
        <v>2101.0500000000002</v>
      </c>
      <c r="F28" s="20">
        <f t="shared" si="0"/>
        <v>30.015000000000004</v>
      </c>
      <c r="G28" s="10" t="s">
        <v>4</v>
      </c>
      <c r="H28" s="1"/>
    </row>
    <row r="29" spans="1:8" x14ac:dyDescent="0.25">
      <c r="A29" s="1"/>
      <c r="B29" s="41" t="s">
        <v>126</v>
      </c>
      <c r="C29" s="39">
        <v>2015</v>
      </c>
      <c r="D29" s="39">
        <v>50</v>
      </c>
      <c r="E29" s="37">
        <v>111024.76</v>
      </c>
      <c r="F29" s="20">
        <f t="shared" si="0"/>
        <v>2220.4951999999998</v>
      </c>
      <c r="G29" s="10" t="s">
        <v>4</v>
      </c>
      <c r="H29" s="1"/>
    </row>
    <row r="30" spans="1:8" x14ac:dyDescent="0.25">
      <c r="A30" s="1"/>
      <c r="B30" s="41" t="s">
        <v>121</v>
      </c>
      <c r="C30" s="39">
        <v>2015</v>
      </c>
      <c r="D30" s="39">
        <v>63</v>
      </c>
      <c r="E30" s="37">
        <v>40418.06</v>
      </c>
      <c r="F30" s="20">
        <f t="shared" si="0"/>
        <v>641.55650793650796</v>
      </c>
      <c r="G30" s="10" t="s">
        <v>4</v>
      </c>
      <c r="H30" s="1"/>
    </row>
    <row r="31" spans="1:8" x14ac:dyDescent="0.25">
      <c r="A31" s="1"/>
      <c r="B31" s="75" t="s">
        <v>127</v>
      </c>
      <c r="C31" s="76"/>
      <c r="D31" s="76"/>
      <c r="E31" s="77"/>
      <c r="F31" s="33">
        <f>SUM(F10:F30)</f>
        <v>500618.49047924293</v>
      </c>
      <c r="G31" s="18" t="s">
        <v>4</v>
      </c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</sheetData>
  <sheetProtection password="C6BD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20607151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19326250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1280901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1210017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1240000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-29983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111936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75000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36936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384500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382333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2015'!F31</f>
        <v>500618.49047924293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234403.98095848586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2016-08-22T11:12:41Z</cp:lastPrinted>
  <dcterms:created xsi:type="dcterms:W3CDTF">2016-06-02T08:51:18Z</dcterms:created>
  <dcterms:modified xsi:type="dcterms:W3CDTF">2016-12-13T17:38:30Z</dcterms:modified>
</cp:coreProperties>
</file>