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095" yWindow="45" windowWidth="20475" windowHeight="1165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7" i="11"/>
  <c r="F10" i="11"/>
  <c r="F28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<sst xmlns="http://schemas.openxmlformats.org/spreadsheetml/2006/main" count="262" uniqueCount="133">
  <si>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</si>
  <si>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</si>
  <si>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</si>
  <si>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</si>
  <si>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</si>
  <si>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</si>
  <si>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</si>
  <si>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</si>
  <si>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</si>
  <si>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</si>
  <si>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</si>
  <si>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</si>
  <si>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</si>
  <si>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</si>
  <si>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</si>
  <si>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</si>
  <si>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</si>
  <si>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</si>
  <si>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</si>
  <si>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</si>
  <si>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</si>
  <si>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</si>
  <si>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</si>
  <si>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</si>
  <si>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</si>
  <si>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</si>
  <si>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</si>
  <si>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</si>
  <si>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</si>
  <si>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</si>
  <si>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</si>
  <si>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</si>
  <si>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</si>
  <si>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</si>
  <si>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</si>
  <si>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</si>
  <si>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</si>
  <si>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</si>
  <si>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</si>
  <si>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</si>
  <si>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</si>
  <si>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</si>
  <si>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</si>
  <si>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</si>
  <si>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</si>
  <si>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</si>
  <si>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</si>
  <si>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</si>
  <si>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</si>
  <si>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</si>
  <si>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</si>
  <si>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</si>
  <si>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</si>
  <si>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</si>
  <si>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</si>
  <si>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</si>
  <si>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</si>
  <si>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</si>
  <si>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</si>
  <si>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</si>
  <si>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</si>
  <si>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</si>
  <si>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</si>
  <si>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</si>
  <si>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</si>
  <si>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</si>
  <si>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</si>
  <si>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</si>
  <si>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</si>
  <si>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</si>
  <si>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</si>
  <si>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</si>
  <si>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</si>
  <si>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</si>
  <si>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</si>
  <si>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</si>
  <si>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</si>
  <si>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</si>
  <si>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</si>
  <si>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</si>
  <si>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</si>
  <si>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</si>
  <si>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</si>
  <si>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</si>
  <si>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</si>
  <si>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</si>
  <si>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</si>
  <si>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</si>
  <si>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</si>
  <si>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</si>
  <si>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</si>
  <si>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</si>
  <si>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</si>
  <si>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</si>
  <si>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</si>
  <si>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</si>
  <si>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</si>
  <si>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</si>
  <si>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</si>
  <si>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</si>
  <si>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</si>
  <si>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</si>
  <si>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</si>
  <si>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</si>
  <si>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</si>
  <si>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</si>
  <si>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</si>
  <si>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</si>
  <si>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</si>
  <si>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</si>
  <si>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</si>
  <si>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</si>
  <si>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</si>
  <si>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Stik på ledningsnet, Konstruktioner</t>
  </si>
  <si>
    <t>Beluftningsanlæg, ren ilt</t>
  </si>
  <si>
    <t>Instrumenter (flowmåler+tryk transducer+alarmer)</t>
  </si>
  <si>
    <t>Udpumpningsanlæg, rentvandspumper på vandværk</t>
  </si>
  <si>
    <t>Køretøjer, entreprenørmaskiner</t>
  </si>
  <si>
    <t>Køretøjer, små lastvogne (&lt; 3.500 kg.)</t>
  </si>
  <si>
    <t>Arbejdsplads</t>
  </si>
  <si>
    <t>Elanlæg - vandværk</t>
  </si>
  <si>
    <t>Ø110 mm &lt; Ledningsnet ≤ Ø 250 mm</t>
  </si>
  <si>
    <t>Afregningsmålere, elektroniske ≤ Ø 110mm (Qn 10)</t>
  </si>
  <si>
    <t>Pumpe inkl. stigrør og forerørsforsejlinger mv.</t>
  </si>
  <si>
    <t>Boring (inkl. etablering, forerør, filter og prøvepumpning)</t>
  </si>
  <si>
    <t>Ø 50mm &lt; Ledningsnet ≤ Ø110 mm</t>
  </si>
  <si>
    <t>Ø 250 mm &lt; Ledningsnet ≤ Ø 500mm</t>
  </si>
  <si>
    <t>SRO-anlæg, vandværk</t>
  </si>
  <si>
    <t>Råvandsstation komplet montering og boringshus/tørbrønd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</si>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</sst>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24536195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5630504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613410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217013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533671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6994598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81000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21000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102000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-734000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-5060000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-88000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-5882000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1214598</v>
      </c>
      <c r="F28" s="16" t="s">
        <v>4</v>
      </c>
      <c r="G28" s="31">
        <f>IF(E28&lt;0,0,-E28)</f>
        <v>-1214598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237811</v>
      </c>
      <c r="F30" s="16" t="s">
        <v>4</v>
      </c>
      <c r="G30" s="32">
        <f>-$E$30</f>
        <v>-237811</v>
      </c>
      <c r="H30" s="16" t="s">
        <v>4</v>
      </c>
      <c r="I30" s="1"/>
    </row>
    <row r="31" spans="1:9" x14ac:dyDescent="0.25">
      <c r="A31" s="1"/>
      <c r="B31" s="99" t="s">
        <v>130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131</v>
      </c>
      <c r="C32" s="74"/>
      <c r="D32" s="75"/>
      <c r="E32" s="37">
        <v>17394000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383000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17777000</v>
      </c>
      <c r="F35" s="16" t="s">
        <v>4</v>
      </c>
      <c r="G35" s="32">
        <f>-E35</f>
        <v>-17777000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5306786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132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22183859.630750395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8822307.5811259989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106009.65441507575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182382.4432426694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21895467.533092652</v>
      </c>
      <c r="F13" s="17" t="s">
        <v>4</v>
      </c>
      <c r="G13" s="32">
        <f>E13</f>
        <v>21895467.533092652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-1370765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33000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-741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24604.953333333367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-1313901.0466666666</v>
      </c>
      <c r="F21" s="17" t="s">
        <v>4</v>
      </c>
      <c r="G21" s="32">
        <f>E21</f>
        <v>-1313901.0466666666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5306786</v>
      </c>
      <c r="F23" s="17" t="s">
        <v>4</v>
      </c>
      <c r="G23" s="32">
        <f>E23</f>
        <v>5306786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25888352.486425985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21895467.533092652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5421481.7457231721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7651678.2062434759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8822307.5811259989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278072.43767027667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105038.83487861224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181786.65445837955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21886714.481425934</v>
      </c>
      <c r="F16" s="17" t="s">
        <v>4</v>
      </c>
      <c r="G16" s="32">
        <f>E16</f>
        <v>21886714.481425934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21886714.481425934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5577277.026705266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7784275.0229191277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8822307.5811259989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22183859.630750395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13361552.049624396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0.79339326764854223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106009.65441507575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5577277.026705266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111545.54053410533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7784275.0229191277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70836.90270856407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182382.4432426694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1219079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1219079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10733</v>
      </c>
      <c r="F10" s="20">
        <f>E10/D10</f>
        <v>143.10666666666665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45529</v>
      </c>
      <c r="F11" s="20">
        <f t="shared" ref="F11:F27" si="0">E11/D11</f>
        <v>1821.16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28801</v>
      </c>
      <c r="F12" s="20">
        <f t="shared" si="0"/>
        <v>2880.1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102611</v>
      </c>
      <c r="F13" s="20">
        <f t="shared" si="0"/>
        <v>4104.4399999999996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5</v>
      </c>
      <c r="E14" s="37">
        <v>76192</v>
      </c>
      <c r="F14" s="20">
        <f t="shared" si="0"/>
        <v>15238.4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</v>
      </c>
      <c r="E15" s="37">
        <v>247967</v>
      </c>
      <c r="F15" s="20">
        <f t="shared" si="0"/>
        <v>49593.4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69019</v>
      </c>
      <c r="F16" s="20">
        <f t="shared" si="0"/>
        <v>13803.8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25</v>
      </c>
      <c r="E17" s="37">
        <v>88094</v>
      </c>
      <c r="F17" s="20">
        <f t="shared" si="0"/>
        <v>3523.76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50</v>
      </c>
      <c r="E18" s="37">
        <v>762956</v>
      </c>
      <c r="F18" s="20">
        <f t="shared" si="0"/>
        <v>15259.12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10</v>
      </c>
      <c r="E19" s="37">
        <v>1718111</v>
      </c>
      <c r="F19" s="20">
        <f t="shared" si="0"/>
        <v>171811.1</v>
      </c>
      <c r="G19" s="10" t="s">
        <v>4</v>
      </c>
      <c r="H19" s="1"/>
    </row>
    <row r="20" spans="1:8" x14ac:dyDescent="0.25">
      <c r="A20" s="1"/>
      <c r="B20" s="41" t="s">
        <v>113</v>
      </c>
      <c r="C20" s="39">
        <v>2015</v>
      </c>
      <c r="D20" s="39">
        <v>50</v>
      </c>
      <c r="E20" s="37">
        <v>287214</v>
      </c>
      <c r="F20" s="20">
        <f t="shared" si="0"/>
        <v>5744.28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10</v>
      </c>
      <c r="E21" s="37">
        <v>6482</v>
      </c>
      <c r="F21" s="20">
        <f t="shared" si="0"/>
        <v>648.20000000000005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20</v>
      </c>
      <c r="E22" s="37">
        <v>130423</v>
      </c>
      <c r="F22" s="20">
        <f t="shared" si="0"/>
        <v>6521.15</v>
      </c>
      <c r="G22" s="10" t="s">
        <v>4</v>
      </c>
      <c r="H22" s="1"/>
    </row>
    <row r="23" spans="1:8" x14ac:dyDescent="0.25">
      <c r="A23" s="1"/>
      <c r="B23" s="41" t="s">
        <v>121</v>
      </c>
      <c r="C23" s="39">
        <v>2015</v>
      </c>
      <c r="D23" s="39">
        <v>50</v>
      </c>
      <c r="E23" s="37">
        <v>207440</v>
      </c>
      <c r="F23" s="20">
        <f t="shared" si="0"/>
        <v>4148.8</v>
      </c>
      <c r="G23" s="10" t="s">
        <v>4</v>
      </c>
      <c r="H23" s="1"/>
    </row>
    <row r="24" spans="1:8" x14ac:dyDescent="0.25">
      <c r="A24" s="1"/>
      <c r="B24" s="41" t="s">
        <v>125</v>
      </c>
      <c r="C24" s="39">
        <v>2015</v>
      </c>
      <c r="D24" s="39">
        <v>50</v>
      </c>
      <c r="E24" s="37">
        <v>420002</v>
      </c>
      <c r="F24" s="20">
        <f t="shared" si="0"/>
        <v>8400.0400000000009</v>
      </c>
      <c r="G24" s="10" t="s">
        <v>4</v>
      </c>
      <c r="H24" s="1"/>
    </row>
    <row r="25" spans="1:8" x14ac:dyDescent="0.25">
      <c r="A25" s="1"/>
      <c r="B25" s="41" t="s">
        <v>126</v>
      </c>
      <c r="C25" s="39">
        <v>2015</v>
      </c>
      <c r="D25" s="39">
        <v>50</v>
      </c>
      <c r="E25" s="37">
        <v>71786</v>
      </c>
      <c r="F25" s="20">
        <f t="shared" si="0"/>
        <v>1435.72</v>
      </c>
      <c r="G25" s="10" t="s">
        <v>4</v>
      </c>
      <c r="H25" s="1"/>
    </row>
    <row r="26" spans="1:8" x14ac:dyDescent="0.25">
      <c r="A26" s="1"/>
      <c r="B26" s="41" t="s">
        <v>127</v>
      </c>
      <c r="C26" s="39">
        <v>2015</v>
      </c>
      <c r="D26" s="39">
        <v>5</v>
      </c>
      <c r="E26" s="37">
        <v>257966</v>
      </c>
      <c r="F26" s="20">
        <f t="shared" si="0"/>
        <v>51593.2</v>
      </c>
      <c r="G26" s="10" t="s">
        <v>4</v>
      </c>
      <c r="H26" s="1"/>
    </row>
    <row r="27" spans="1:8" x14ac:dyDescent="0.25">
      <c r="A27" s="1"/>
      <c r="B27" s="41" t="s">
        <v>128</v>
      </c>
      <c r="C27" s="39">
        <v>2015</v>
      </c>
      <c r="D27" s="39">
        <v>20</v>
      </c>
      <c r="E27" s="37">
        <v>617004</v>
      </c>
      <c r="F27" s="20">
        <f t="shared" si="0"/>
        <v>30850.2</v>
      </c>
      <c r="G27" s="10" t="s">
        <v>4</v>
      </c>
      <c r="H27" s="1"/>
    </row>
    <row r="28" spans="1:8" x14ac:dyDescent="0.25">
      <c r="A28" s="1"/>
      <c r="B28" s="69" t="s">
        <v>129</v>
      </c>
      <c r="C28" s="70"/>
      <c r="D28" s="70"/>
      <c r="E28" s="71"/>
      <c r="F28" s="33">
        <f>SUM(F10:F27)</f>
        <v>387519.97666666668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8798750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10169515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-1370765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326000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293000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33000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77075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77816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-741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350647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399788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2015'!F28</f>
        <v>387519.97666666668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24604.953333333367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2016-12-13T11:35:56Z</dcterms:modified>
</cp:coreProperties>
</file>