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300" yWindow="105" windowWidth="20460" windowHeight="1125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F14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/>
  <c r="E11" i="4"/>
  <c r="E13" i="4" s="1"/>
  <c r="G13" i="4" s="1"/>
  <c r="G16" i="4" s="1"/>
  <c r="E12" i="5" l="1"/>
  <c r="E9" i="6" s="1"/>
  <c r="E11" i="5"/>
  <c r="E13" i="5" l="1"/>
  <c r="G13" i="5" s="1"/>
  <c r="G16" i="5" s="1"/>
  <c r="E12" i="6"/>
  <c r="E11" i="6"/>
  <c r="E13" i="6" s="1"/>
  <c r="G13" i="6" s="1"/>
  <c r="G16" i="6" s="1"/>
</calcChain>
</file>

<file path=xl/sharedStrings.xml><?xml version="1.0" encoding="utf-8"?>
<sst xmlns="http://schemas.openxmlformats.org/spreadsheetml/2006/main" count="250" uniqueCount="122">
  <si>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</si>
  <si>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</si>
  <si>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</si>
  <si>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</si>
  <si>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</si>
  <si>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</si>
  <si>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</si>
  <si>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</si>
  <si>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</si>
  <si>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</si>
  <si>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</si>
  <si>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</si>
  <si>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</si>
  <si>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</si>
  <si>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</si>
  <si>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</si>
  <si>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</si>
  <si>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</si>
  <si>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</si>
  <si>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</si>
  <si>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</si>
  <si>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</si>
  <si>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</si>
  <si>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</si>
  <si>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</si>
  <si>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</si>
  <si>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</si>
  <si>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</si>
  <si>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</si>
  <si>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</si>
  <si>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</si>
  <si>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</si>
  <si>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</si>
  <si>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</si>
  <si>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</si>
  <si>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</si>
  <si>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</si>
  <si>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</si>
  <si>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</si>
  <si>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</si>
  <si>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</si>
  <si>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</si>
  <si>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</si>
  <si>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</si>
  <si>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</si>
  <si>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</si>
  <si>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</si>
  <si>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</si>
  <si>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</si>
  <si>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</si>
  <si>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</si>
  <si>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</si>
  <si>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</si>
  <si>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</si>
  <si>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</si>
  <si>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</si>
  <si>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</si>
  <si>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</si>
  <si>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</si>
  <si>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</si>
  <si>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</si>
  <si>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</si>
  <si>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</si>
  <si>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</si>
  <si>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</si>
  <si>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</si>
  <si>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</si>
  <si>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</si>
  <si>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</si>
  <si>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</si>
  <si>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</si>
  <si>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</si>
  <si>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</si>
  <si>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</si>
  <si>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</si>
  <si>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</si>
  <si>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</si>
  <si>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</si>
  <si>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</si>
  <si>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</si>
  <si>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</si>
  <si>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</si>
  <si>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</si>
  <si>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</si>
  <si>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</si>
  <si>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</si>
  <si>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</si>
  <si>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</si>
  <si>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</si>
  <si>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</si>
  <si>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</si>
  <si>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</si>
  <si>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</si>
  <si>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</si>
  <si>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</si>
  <si>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</si>
  <si>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</si>
  <si>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</si>
  <si>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</si>
  <si>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</si>
  <si>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</si>
  <si>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</si>
  <si>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</si>
  <si>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</si>
  <si>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</si>
  <si>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</si>
  <si>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</si>
  <si>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</si>
  <si>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</si>
  <si>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</si>
  <si>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</si>
  <si>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Afregningsmålere, elektroniske ≤ Ø 110mm (Qn 10)</t>
  </si>
  <si>
    <t>Køretøjer, små lastvogne (&lt; 3.500 kg.)</t>
  </si>
  <si>
    <t>Kompressor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</si>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</sst>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2199643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2372000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-172357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-7532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-18500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10968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116347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150000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-33653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96200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106467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2015'!F14</f>
        <v>84220.08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-34226.839999999997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9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6888684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2268722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119390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-40466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133067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2480713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72240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72240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-707669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-707669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1845284</v>
      </c>
      <c r="F28" s="16" t="s">
        <v>4</v>
      </c>
      <c r="G28" s="31">
        <f>IF(E28&lt;0,0,-E28)</f>
        <v>-1845284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29606</v>
      </c>
      <c r="F30" s="16" t="s">
        <v>4</v>
      </c>
      <c r="G30" s="33">
        <f>-$E$30</f>
        <v>-29606</v>
      </c>
      <c r="H30" s="16" t="s">
        <v>4</v>
      </c>
      <c r="I30" s="1"/>
    </row>
    <row r="31" spans="1:9" x14ac:dyDescent="0.25">
      <c r="A31" s="1"/>
      <c r="B31" s="92" t="s">
        <v>114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115</v>
      </c>
      <c r="C32" s="68"/>
      <c r="D32" s="69"/>
      <c r="E32" s="36">
        <v>4674891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4674891</v>
      </c>
      <c r="F35" s="16" t="s">
        <v>4</v>
      </c>
      <c r="G35" s="33">
        <f>-E35</f>
        <v>-4674891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338903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121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7083101.1461478807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2182613.4119756198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83308.291480928427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6999792.854666952</v>
      </c>
      <c r="F12" s="17" t="s">
        <v>4</v>
      </c>
      <c r="G12" s="33">
        <f>E12</f>
        <v>6999792.854666952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106</v>
      </c>
      <c r="C14" s="71"/>
      <c r="D14" s="72"/>
      <c r="E14" s="33">
        <f>'Fane 5. Hist. over el. underdæk'!G13</f>
        <v>-334961.5</v>
      </c>
      <c r="F14" s="17" t="s">
        <v>4</v>
      </c>
      <c r="G14" s="33">
        <f>E14</f>
        <v>-334961.5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-172357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10968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-33653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-34226.839999999997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-229268.84</v>
      </c>
      <c r="F20" s="17" t="s">
        <v>4</v>
      </c>
      <c r="G20" s="33">
        <f>E20</f>
        <v>-229268.84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338903</v>
      </c>
      <c r="F22" s="17" t="s">
        <v>4</v>
      </c>
      <c r="G22" s="33">
        <f>E22</f>
        <v>338903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6774465.5146669522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6999792.854666952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2182613.4119756198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88897.369254270292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82932.079567429697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7005758.144353793</v>
      </c>
      <c r="F13" s="17" t="s">
        <v>4</v>
      </c>
      <c r="G13" s="33">
        <f>E13</f>
        <v>7005758.144353793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underdæk'!$G$12&gt;1,'Fane 5. Hist. over el. underdæk'!$G$13,0)</f>
        <v>-334961.5</v>
      </c>
      <c r="F15" s="17" t="s">
        <v>4</v>
      </c>
      <c r="G15" s="33">
        <f>E15</f>
        <v>-334961.5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6670796.644353793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7005758.1443537921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2210332.6023077099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88973.128433293154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82557.566589311158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7012173.706197774</v>
      </c>
      <c r="F13" s="17" t="s">
        <v>4</v>
      </c>
      <c r="G13" s="33">
        <f>E13</f>
        <v>7012173.706197774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underdæk'!$G$12&gt;2,'Fane 5. Hist. over el. underdæk'!$G$13,0)</f>
        <v>-334961.5</v>
      </c>
      <c r="F15" s="17" t="s">
        <v>4</v>
      </c>
      <c r="G15" s="33">
        <f>E15</f>
        <v>-334961.5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6677212.206197774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7012173.706197774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2238403.8263570177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89054.606068711728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82184.744874350465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7019043.567392135</v>
      </c>
      <c r="F13" s="17" t="s">
        <v>4</v>
      </c>
      <c r="G13" s="33">
        <f>E13</f>
        <v>7019043.567392135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underdæk'!$G$12&gt;3,'Fane 5. Hist. over el. underdæk'!$G$13,0)</f>
        <v>-334961.5</v>
      </c>
      <c r="F15" s="17" t="s">
        <v>4</v>
      </c>
      <c r="G15" s="33">
        <f>E15</f>
        <v>-334961.5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6684082.067392135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2196124.0700248522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2704363.6641474077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2182613.4119756198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7083101.1461478807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4900487.7341722604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83308.291480928427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-3411459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-2071613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-1339846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-334961.5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118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200691</v>
      </c>
      <c r="F10" s="20">
        <f>E10/D10</f>
        <v>2675.88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10</v>
      </c>
      <c r="E11" s="36">
        <v>198514</v>
      </c>
      <c r="F11" s="20">
        <f t="shared" ref="F11:F13" si="0">E11/D11</f>
        <v>19851.400000000001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5</v>
      </c>
      <c r="E12" s="36">
        <v>295499</v>
      </c>
      <c r="F12" s="20">
        <f t="shared" si="0"/>
        <v>59099.8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5</v>
      </c>
      <c r="E13" s="36">
        <v>12965</v>
      </c>
      <c r="F13" s="20">
        <f t="shared" si="0"/>
        <v>2593</v>
      </c>
      <c r="G13" s="10" t="s">
        <v>4</v>
      </c>
      <c r="H13" s="1"/>
    </row>
    <row r="14" spans="1:8" x14ac:dyDescent="0.25">
      <c r="A14" s="1"/>
      <c r="B14" s="73" t="s">
        <v>5</v>
      </c>
      <c r="C14" s="74"/>
      <c r="D14" s="74"/>
      <c r="E14" s="75"/>
      <c r="F14" s="34">
        <f>SUM(F10:F13)</f>
        <v>84220.08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2016-12-13T13:38:09Z</dcterms:modified>
</cp:coreProperties>
</file>