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<sst xmlns="http://schemas.openxmlformats.org/spreadsheetml/2006/main" count="99" uniqueCount="68">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</sst>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1227069.1058397449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28960.046763999999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1256029.152603745</v>
      </c>
      <c r="C4" s="54" t="s">
        <v>10</v>
      </c>
    </row>
    <row r="5" spans="1:3" x14ac:dyDescent="0.25">
      <c r="A5" s="44" t="s">
        <v>0</v>
      </c>
      <c r="B5" s="35">
        <f>Investeringer!E3</f>
        <v>1581921.0901413811</v>
      </c>
      <c r="C5" s="22" t="s">
        <v>10</v>
      </c>
    </row>
    <row r="6" spans="1:3" x14ac:dyDescent="0.25">
      <c r="A6" s="4" t="s">
        <v>1</v>
      </c>
      <c r="B6" s="32">
        <f>Investeringer!F3</f>
        <v>57924.147139247449</v>
      </c>
      <c r="C6" t="s">
        <v>10</v>
      </c>
    </row>
    <row r="7" spans="1:3" x14ac:dyDescent="0.25">
      <c r="A7" s="4" t="s">
        <v>2</v>
      </c>
      <c r="B7" s="32">
        <f>Investeringer!G3</f>
        <v>11250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5">
        <f>SUM(B5:B8)</f>
        <v>1651095.2372806286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1800266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1800266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4707390.3898843732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4749058.9856941281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1151298</v>
      </c>
      <c r="C2" s="46">
        <v>0</v>
      </c>
      <c r="D2" s="46">
        <f>B2+C2</f>
        <v>1151298</v>
      </c>
      <c r="E2" s="47">
        <f>D2</f>
        <v>1151298</v>
      </c>
      <c r="F2" s="46">
        <v>1227069.1058397449</v>
      </c>
      <c r="G2" s="46">
        <v>0</v>
      </c>
      <c r="H2" s="46">
        <f>F2-G2</f>
        <v>1227069.1058397449</v>
      </c>
      <c r="I2" s="46">
        <f>AVERAGEIF(E2:E4,"&lt;&gt;0")</f>
        <v>1236574.8517199999</v>
      </c>
      <c r="J2" s="46">
        <v>1076795.6357409204</v>
      </c>
      <c r="K2" s="36">
        <f>IF(H2&gt;I2,IF(I2&gt;J2,I2,J2),H2)</f>
        <v>1227069.1058397449</v>
      </c>
    </row>
    <row r="3" spans="1:11" s="22" customFormat="1" x14ac:dyDescent="0.25">
      <c r="A3" s="27">
        <v>2014</v>
      </c>
      <c r="B3" s="46">
        <v>1342411</v>
      </c>
      <c r="C3" s="46"/>
      <c r="D3" s="46">
        <f t="shared" ref="D3:D4" si="0">B3+C3</f>
        <v>1342411</v>
      </c>
      <c r="E3" s="47">
        <f>D3*Pristalsregulering!C7</f>
        <v>1343484.9287999999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1196030</v>
      </c>
      <c r="C4" s="46"/>
      <c r="D4" s="46">
        <f t="shared" si="0"/>
        <v>1196030</v>
      </c>
      <c r="E4" s="47">
        <f>D4*Pristalsregulering!$C$6*Pristalsregulering!$C$7</f>
        <v>1214941.6263599999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15000</v>
      </c>
      <c r="C3" s="39">
        <v>11175</v>
      </c>
      <c r="D3" s="39">
        <v>0</v>
      </c>
      <c r="E3" s="38">
        <f>B3</f>
        <v>15000</v>
      </c>
      <c r="F3" s="39">
        <f t="shared" ref="F3:G3" si="0">C3</f>
        <v>11175</v>
      </c>
      <c r="G3" s="40">
        <f t="shared" si="0"/>
        <v>0</v>
      </c>
      <c r="H3" s="41">
        <f>IF(E3=0,0,AVERAGEIF(E3:E5,"&lt;&gt;0"))+IF(F3=0,0,AVERAGEIF(F3:F5,"&lt;&gt;0"))+IF(G3=0,0,AVERAGEIF(G3:G5,"&lt;&gt;0"))</f>
        <v>28960.046763999999</v>
      </c>
    </row>
    <row r="4" spans="1:8" x14ac:dyDescent="0.25">
      <c r="A4" s="30">
        <v>2014</v>
      </c>
      <c r="B4" s="38">
        <v>15000</v>
      </c>
      <c r="C4" s="39">
        <v>13744</v>
      </c>
      <c r="D4" s="39">
        <v>0</v>
      </c>
      <c r="E4" s="38">
        <f>B4*Pristalsregulering!$C$7</f>
        <v>15011.999999999998</v>
      </c>
      <c r="F4" s="39">
        <f>C4*Pristalsregulering!$C$7</f>
        <v>13754.995199999999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15000</v>
      </c>
      <c r="C5" s="39">
        <v>16441</v>
      </c>
      <c r="D5" s="39">
        <v>0</v>
      </c>
      <c r="E5" s="38">
        <f>B5*Pristalsregulering!$C$7*Pristalsregulering!$C$6</f>
        <v>15237.179999999997</v>
      </c>
      <c r="F5" s="39">
        <f>C5*Pristalsregulering!$C$7*Pristalsregulering!$C$6</f>
        <v>16700.965091999999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1453038.1132839946</v>
      </c>
      <c r="C3" s="35">
        <v>56129.873333333329</v>
      </c>
      <c r="D3" s="37">
        <v>11250</v>
      </c>
      <c r="E3" s="32">
        <f>B3*Pristalsregulering!C2*Pristalsregulering!C3*Pristalsregulering!C4*Pristalsregulering!C5*Pristalsregulering!C6*Pristalsregulering!C7</f>
        <v>1581921.0901413811</v>
      </c>
      <c r="F3" s="32">
        <v>57924.147139247449</v>
      </c>
      <c r="G3" s="32">
        <f>D3</f>
        <v>11250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9306</v>
      </c>
      <c r="E2" s="39">
        <v>0</v>
      </c>
      <c r="F2" s="39">
        <v>5687</v>
      </c>
      <c r="G2" s="39">
        <v>1752750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1800266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2016-10-04T13:39:32Z</dcterms:modified>
</cp:coreProperties>
</file>