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Drikkevand\Vildbjerg Vand AS (V210)\ØR2025\"/>
    </mc:Choice>
  </mc:AlternateContent>
  <xr:revisionPtr revIDLastSave="0" documentId="13_ncr:1_{43ABFDB7-22EA-48C4-87CA-8F94E402D49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<sst xmlns="http://schemas.openxmlformats.org/spreadsheetml/2006/main" count="333" uniqueCount="144">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</sst>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FkH3JC5doDeRvmC9TuxBwr+6SAfM/SwlHwg8Ozn8wryYMW4DVuV9uyvKsngAhk1nNdEzzR2pZv12iCU1jWFWMw==" saltValue="9MbQcMTw472Rpdxo0F1As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3jYZ68Aab5lQ1j7FKdy6xlB8w3bu4h7RSb/Vm4GloNE+3+EczUun9A2diVowKU1sR/rM0H2PqknAGq2Cdz0GXA==" saltValue="j1yJCw6IuNSINP7ur5yrw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X1n5oefBQRcMRfRDugIpY60Thmxb8AR/IO9FBvgZrZ4/PhzY0zdorkWNCA6R0mxqEX4wmRYtuxVOzkKgD1hdvA==" saltValue="Q8w6CPB2A13Lfb9AiqVS1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MBb5Cz70zqrGfYsP3g6hNvcjj27+7UT2uVq1snp2am6vAEtiBdFnHH1xvhSb7PYkph3NUibuI/rD04DDY4DaJA==" saltValue="XUIpVDX5iMsG6C4X/C9c4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G9W3x1r8ByZTAsiNP49bYP0BCjBtUxbgPWFSFysZlKC+avQww5tdR59/HiiPIWSK11Kr3iACrSgBgjhH7JJ3Og==" saltValue="9b9McVoifh9hysXbt3a6t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4vkHfmC6D41u7SPkkHRRzsWdJq11kHMQrdD18zEGx6JJ49fwncwJzgVqPWcWHC46aaaolX/Q9BdY9nvpvp4WNw==" saltValue="grLTd54wxomjEqj6RJcOq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1ren89cD4A7oqO+F+O7QWKOGgd+ubBZcKjVFMkhQcS2oVTBM0zKJ5gz+G0pryScmX+xTXsigp2LzPQSQwxUquA==" saltValue="9PJiqAp8czFXRhLo2KxaV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5316897.1539351214</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352510.28130589856</v>
      </c>
      <c r="D13" s="44" t="s">
        <v>3</v>
      </c>
      <c r="E13" s="1"/>
    </row>
    <row r="14" spans="1:5" ht="17.100000000000001" customHeight="1" x14ac:dyDescent="0.25">
      <c r="A14" s="1"/>
      <c r="B14" s="22" t="s">
        <v>36</v>
      </c>
      <c r="C14" s="8">
        <f>-SUM(C9,C10:C13)*'Fane 11. Nøgletal'!C16</f>
        <v>-96379.926399097356</v>
      </c>
      <c r="D14" s="44" t="s">
        <v>3</v>
      </c>
      <c r="E14" s="1"/>
    </row>
    <row r="15" spans="1:5" ht="15" customHeight="1" x14ac:dyDescent="0.25">
      <c r="A15" s="1"/>
      <c r="B15" s="41" t="s">
        <v>19</v>
      </c>
      <c r="C15" s="9">
        <f>SUM(C9,C10:C14)</f>
        <v>5573027.5088419225</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4206340.5690601803</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9779368.0779021028</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wgiz+hYPUJDA1s50zJBuUVf9IGQwIqnEatQxTlsIdE/FWqjffv/lYDFOfsq6sfJDRfTs78FxrdID0OydwXY6Q==" saltValue="rG+A3k/dxc9ZqMeFGWdBb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5573027.5088419225</v>
      </c>
      <c r="D9" s="44" t="s">
        <v>3</v>
      </c>
      <c r="E9" s="1"/>
    </row>
    <row r="10" spans="1:5" ht="15" customHeight="1" x14ac:dyDescent="0.25">
      <c r="A10" s="1"/>
      <c r="B10" s="24" t="s">
        <v>17</v>
      </c>
      <c r="C10" s="7">
        <f>C9*'Fane 11. Nøgletal'!C11</f>
        <v>369491.72383621946</v>
      </c>
      <c r="D10" s="44" t="s">
        <v>3</v>
      </c>
      <c r="E10" s="1"/>
    </row>
    <row r="11" spans="1:5" ht="15" customHeight="1" x14ac:dyDescent="0.25">
      <c r="A11" s="1"/>
      <c r="B11" s="24" t="s">
        <v>36</v>
      </c>
      <c r="C11" s="7">
        <f>-SUM(C9:C10)*'Fane 11. Nøgletal'!C16</f>
        <v>-101022.82695552842</v>
      </c>
      <c r="D11" s="44" t="s">
        <v>3</v>
      </c>
      <c r="E11" s="1"/>
    </row>
    <row r="12" spans="1:5" ht="15" customHeight="1" x14ac:dyDescent="0.25">
      <c r="A12" s="1"/>
      <c r="B12" s="51" t="s">
        <v>19</v>
      </c>
      <c r="C12" s="9">
        <f>SUM(C9:C11)</f>
        <v>5841496.4057226144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4485220.9487888701</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10326717.354511485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rw4/PshxauNWXHxEeYSPWi9eu7SLEg8ZGoahrUa6+ivGIcuSStEYQgWaHh04vh+JhOj7BVZ4gRK97JEIAlcjA==" saltValue="LSi6D0I8oZdRAdx6vyNfg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5841496.4057226144</v>
      </c>
      <c r="D9" s="44" t="s">
        <v>3</v>
      </c>
      <c r="E9" s="1"/>
    </row>
    <row r="10" spans="1:5" ht="15" customHeight="1" x14ac:dyDescent="0.25">
      <c r="A10" s="1"/>
      <c r="B10" s="24" t="s">
        <v>17</v>
      </c>
      <c r="C10" s="7">
        <f>C9*'Fane 11. Nøgletal'!C11</f>
        <v>387291.21169940929</v>
      </c>
      <c r="D10" s="44" t="s">
        <v>3</v>
      </c>
      <c r="E10" s="1"/>
    </row>
    <row r="11" spans="1:5" ht="15" customHeight="1" x14ac:dyDescent="0.25">
      <c r="A11" s="1"/>
      <c r="B11" s="24" t="s">
        <v>36</v>
      </c>
      <c r="C11" s="7">
        <f>-SUM(C9:C10)*'Fane 11. Nøgletal'!C16</f>
        <v>-105889.38949617441</v>
      </c>
      <c r="D11" s="44" t="s">
        <v>3</v>
      </c>
      <c r="E11" s="1"/>
    </row>
    <row r="12" spans="1:5" x14ac:dyDescent="0.25">
      <c r="A12" s="1"/>
      <c r="B12" s="51" t="s">
        <v>19</v>
      </c>
      <c r="C12" s="9">
        <f>SUM(C9:C11)</f>
        <v>6122898.2279258491</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4782591.0976935728</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10905489.325619422</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yYGTadfKiW/PHvOmyIkJbq39eNpTYCn0hAcEInC8YSA6idCr+GYwj83n/kGutvQ8lP2e6A7yEnTML17dDbljg==" saltValue="iCrLyndagCy+zzas9Wpsk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6122898.2279258491</v>
      </c>
      <c r="D9" s="44" t="s">
        <v>3</v>
      </c>
      <c r="E9" s="1"/>
    </row>
    <row r="10" spans="1:5" ht="15" customHeight="1" x14ac:dyDescent="0.25">
      <c r="A10" s="1"/>
      <c r="B10" s="24" t="s">
        <v>17</v>
      </c>
      <c r="C10" s="7">
        <f>C9*'Fane 11. Nøgletal'!C11</f>
        <v>405948.15251148376</v>
      </c>
      <c r="D10" s="44" t="s">
        <v>3</v>
      </c>
      <c r="E10" s="1"/>
    </row>
    <row r="11" spans="1:5" ht="15" customHeight="1" x14ac:dyDescent="0.25">
      <c r="A11" s="1"/>
      <c r="B11" s="24" t="s">
        <v>36</v>
      </c>
      <c r="C11" s="7">
        <f>-SUM(C9:C10)*'Fane 11. Nøgletal'!C16</f>
        <v>-110990.38846743468</v>
      </c>
      <c r="D11" s="44" t="s">
        <v>3</v>
      </c>
      <c r="E11" s="1"/>
    </row>
    <row r="12" spans="1:5" x14ac:dyDescent="0.25">
      <c r="A12" s="1"/>
      <c r="B12" s="51" t="s">
        <v>19</v>
      </c>
      <c r="C12" s="9">
        <f>SUM(C9:C11)</f>
        <v>6417855.9919698983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5099676.887470657</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11517532.879440555</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rGMbOTSqLO6lYKvKknthnyvoN6i79OpKk7TMAEfQS0ElkbXfWiaIkCRIiuoOAwzo5p1RP/2h+cw4BXTOgV3g==" saltValue="mfozVhUXdvMP7CiFVowKa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5222911.8988968525</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185935.66360072794</v>
      </c>
      <c r="D13" s="44" t="s">
        <v>3</v>
      </c>
      <c r="E13" s="1"/>
    </row>
    <row r="14" spans="1:5" x14ac:dyDescent="0.25">
      <c r="A14" s="1"/>
      <c r="B14" s="22" t="s">
        <v>36</v>
      </c>
      <c r="C14" s="8">
        <v>-91950.408562458877</v>
      </c>
      <c r="D14" s="44" t="s">
        <v>3</v>
      </c>
      <c r="E14" s="1"/>
    </row>
    <row r="15" spans="1:5" x14ac:dyDescent="0.25">
      <c r="A15" s="1"/>
      <c r="B15" s="41" t="s">
        <v>19</v>
      </c>
      <c r="C15" s="9">
        <v>5316897.1539351214</v>
      </c>
      <c r="D15" s="47" t="s">
        <v>3</v>
      </c>
      <c r="E15" s="1"/>
    </row>
    <row r="16" spans="1:5" x14ac:dyDescent="0.25">
      <c r="A16" s="1"/>
      <c r="B16" s="46" t="s">
        <v>11</v>
      </c>
      <c r="C16" s="46"/>
      <c r="D16" s="46"/>
      <c r="E16" s="1"/>
    </row>
    <row r="17" spans="1:5" x14ac:dyDescent="0.25">
      <c r="A17" s="1"/>
      <c r="B17" s="47" t="s">
        <v>11</v>
      </c>
      <c r="C17" s="9">
        <v>4210359.6492563197</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9527256.803191442</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cKmHOmFizEaE8ifbAEpEf5n084fvC+K37JrfP9Q9yw9Lxg12f6lHBMgMSOZoS2trgt0kehbb/jVvbWT2eRu0Yw==" saltValue="aQTr7diQPI9LEdbJOjp0R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3683515</v>
      </c>
      <c r="D10" s="12" t="s">
        <v>3</v>
      </c>
      <c r="E10" s="1"/>
    </row>
    <row r="11" spans="1:5" x14ac:dyDescent="0.25">
      <c r="A11" s="1"/>
      <c r="B11" s="55" t="s">
        <v>139</v>
      </c>
      <c r="C11" s="56">
        <v>12433</v>
      </c>
      <c r="D11" s="12" t="s">
        <v>3</v>
      </c>
      <c r="E11" s="1"/>
    </row>
    <row r="12" spans="1:5" x14ac:dyDescent="0.25">
      <c r="A12" s="1"/>
      <c r="B12" s="55" t="s">
        <v>140</v>
      </c>
      <c r="C12" s="56">
        <v>3574</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3699522</v>
      </c>
      <c r="D18" s="11" t="s">
        <v>3</v>
      </c>
      <c r="E18" s="1"/>
    </row>
    <row r="19" spans="1:5" x14ac:dyDescent="0.25">
      <c r="A19" s="1"/>
      <c r="B19" s="65" t="s">
        <v>105</v>
      </c>
      <c r="C19" s="10">
        <f>C18*(1+'Fane 11. Nøgletal'!C11)^2</f>
        <v>4206340.5690601803</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v9ghIfewkMUHazjXUHoexsUeFQhW3l0/F0Mne6tSJggqnkr4SyL/atNqCguTLmGGMOqyypLSUyxSFPhFlKlEag==" saltValue="fWQp0cLMXleb0iXa8hxKo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1578632.6818720605</v>
      </c>
      <c r="D9" s="12" t="s">
        <v>3</v>
      </c>
      <c r="E9" s="1"/>
    </row>
    <row r="10" spans="1:5" x14ac:dyDescent="0.25">
      <c r="A10" s="1"/>
      <c r="B10" s="49" t="s">
        <v>122</v>
      </c>
      <c r="C10" s="8">
        <v>500748.74279551581</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1578632.6818720605</v>
      </c>
      <c r="D16" s="12" t="s">
        <v>3</v>
      </c>
      <c r="E16" s="1"/>
    </row>
    <row r="17" spans="1:5" ht="26.25" x14ac:dyDescent="0.25">
      <c r="A17" s="1"/>
      <c r="B17" s="62" t="s">
        <v>143</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9156723.2478442118</v>
      </c>
      <c r="D21" s="12" t="s">
        <v>3</v>
      </c>
      <c r="E21" s="1"/>
    </row>
    <row r="22" spans="1:5" x14ac:dyDescent="0.25">
      <c r="A22" s="1"/>
      <c r="B22" s="49" t="s">
        <v>129</v>
      </c>
      <c r="C22" s="8">
        <v>8833144</v>
      </c>
      <c r="D22" s="12" t="s">
        <v>3</v>
      </c>
      <c r="E22" s="1"/>
    </row>
    <row r="23" spans="1:5" x14ac:dyDescent="0.25">
      <c r="A23" s="1"/>
      <c r="B23" s="49" t="s">
        <v>24</v>
      </c>
      <c r="C23" s="8">
        <v>0</v>
      </c>
      <c r="D23" s="12" t="s">
        <v>3</v>
      </c>
      <c r="E23" s="1"/>
    </row>
    <row r="24" spans="1:5" x14ac:dyDescent="0.25">
      <c r="A24" s="1"/>
      <c r="B24" s="48" t="s">
        <v>130</v>
      </c>
      <c r="C24" s="54">
        <f>C21-C22-C23</f>
        <v>323579.24784421176</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SVJaHptAuHVh96j+NNzyH7FJfiadxwig7T4gpj3L1PgQu0rpoi6jJX3zhV/ZCE8rf2nD80jCSAjQnIbh1p8nQ==" saltValue="NRyEPBwZwDTNzeUdrK+Q+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rV2kW1SsmA5acbcxN3/Fa6cnS4nG3f8vqol2AmcuBOcG0otBN0SwK7d74v0391x8eWDCsq0rHwpAiLv5ic0tg==" saltValue="RQkEdSNR1uk4O/na9QaLVw=="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2024-08-14T11:11:02Z</dcterms:modified>
</cp:coreProperties>
</file>