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reve Spildevand AS (S03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1" i="11" l="1"/>
  <c r="E12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3" i="11" l="1"/>
  <c r="C10" i="37" s="1"/>
  <c r="C12" i="37" s="1"/>
  <c r="G13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3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<sst xmlns="http://schemas.openxmlformats.org/spreadsheetml/2006/main" count="694" uniqueCount="281">
  <si>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</si>
  <si>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</si>
  <si>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</si>
  <si>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</si>
  <si>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</si>
  <si>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</si>
  <si>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</si>
  <si>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</si>
  <si>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</si>
  <si>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</si>
  <si>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</si>
  <si>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</si>
  <si>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</si>
  <si>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</si>
  <si>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</si>
  <si>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</si>
  <si>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</si>
  <si>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</si>
  <si>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</si>
  <si>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</si>
  <si>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</si>
  <si>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</si>
  <si>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</si>
  <si>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</si>
  <si>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</si>
  <si>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</si>
  <si>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</si>
  <si>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</si>
  <si>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</si>
  <si>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</si>
  <si>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</si>
  <si>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</si>
  <si>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</si>
  <si>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</si>
  <si>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</si>
  <si>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</si>
  <si>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</si>
  <si>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</si>
  <si>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</si>
  <si>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</si>
  <si>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</si>
  <si>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</si>
  <si>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</si>
  <si>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</si>
  <si>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</si>
  <si>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</si>
  <si>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</si>
  <si>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</si>
  <si>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</si>
  <si>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</si>
  <si>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</si>
  <si>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</si>
  <si>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</si>
  <si>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</si>
  <si>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</si>
  <si>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</si>
  <si>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</si>
  <si>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</si>
  <si>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</si>
  <si>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</si>
  <si>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</si>
  <si>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</si>
  <si>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</si>
  <si>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</si>
  <si>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</si>
  <si>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</si>
  <si>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</si>
  <si>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</si>
  <si>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</si>
  <si>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</si>
  <si>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</si>
  <si>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</si>
  <si>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</si>
  <si>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</si>
  <si>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</si>
  <si>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</si>
  <si>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</si>
  <si>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</si>
  <si>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</si>
  <si>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</si>
  <si>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</si>
  <si>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</si>
  <si>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</si>
  <si>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</si>
  <si>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</si>
  <si>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</si>
  <si>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</si>
  <si>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</si>
  <si>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</si>
  <si>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</si>
  <si>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</si>
  <si>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</si>
  <si>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</si>
  <si>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</si>
  <si>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</si>
  <si>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</si>
  <si>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</si>
  <si>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</si>
  <si>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</si>
  <si>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</si>
  <si>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</si>
  <si>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</si>
  <si>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</si>
  <si>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</si>
  <si>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</si>
  <si>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</si>
  <si>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</si>
  <si>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</si>
  <si>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</si>
  <si>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</si>
  <si>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</si>
  <si>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</si>
  <si>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</si>
  <si>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</si>
  <si>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</si>
  <si>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</si>
  <si>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</si>
  <si>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</si>
  <si>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</si>
  <si>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</si>
  <si>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</si>
  <si>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</si>
  <si>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</si>
  <si>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</si>
  <si>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</si>
  <si>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</si>
  <si>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</si>
  <si>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</si>
  <si>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</si>
  <si>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</si>
  <si>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</si>
  <si>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</si>
  <si>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</si>
  <si>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</si>
  <si>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</si>
  <si>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</si>
  <si>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</si>
  <si>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</si>
  <si>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</si>
  <si>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</si>
  <si>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</si>
  <si>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</si>
  <si>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</si>
  <si>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</si>
  <si>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</si>
  <si>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</si>
  <si>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</si>
  <si>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</si>
  <si>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</si>
  <si>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</si>
  <si>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</si>
  <si>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</si>
  <si>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</si>
  <si>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</si>
  <si>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</si>
  <si>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</si>
  <si>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</si>
  <si>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</si>
  <si>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</si>
  <si>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</si>
  <si>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</si>
  <si>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</si>
  <si>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</si>
  <si>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</si>
  <si>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</si>
  <si>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</si>
  <si>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</si>
  <si>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</si>
  <si>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</si>
  <si>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</si>
  <si>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</si>
  <si>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</si>
  <si>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</si>
  <si>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</si>
  <si>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</si>
  <si>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</si>
  <si>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</si>
  <si>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</si>
  <si>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</si>
  <si>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</si>
  <si>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</si>
  <si>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</si>
  <si>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</si>
  <si>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</si>
  <si>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</si>
  <si>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</si>
  <si>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</si>
  <si>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</si>
  <si>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</si>
  <si>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</si>
  <si>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</si>
  <si>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</si>
  <si>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</si>
  <si>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</si>
  <si>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</si>
  <si>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</si>
  <si>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</si>
  <si>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</si>
  <si>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</si>
  <si>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</si>
  <si>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</si>
  <si>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</si>
  <si>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</si>
  <si>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</si>
  <si>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</si>
  <si>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</si>
  <si>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</si>
  <si>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</si>
  <si>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</si>
  <si>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</si>
  <si>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</si>
  <si>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</si>
  <si>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</si>
  <si>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</si>
  <si>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</si>
  <si>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</si>
  <si>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</si>
  <si>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</si>
  <si>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</si>
  <si>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</si>
  <si>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</si>
  <si>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</si>
  <si>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</si>
  <si>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</si>
  <si>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</si>
  <si>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</si>
  <si>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</si>
  <si>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</si>
  <si>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</si>
  <si>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</si>
  <si>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</si>
  <si>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</si>
  <si>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</si>
  <si>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</si>
  <si>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</si>
  <si>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</si>
  <si>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</si>
  <si>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</si>
  <si>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</si>
  <si>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</si>
  <si>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</si>
  <si>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</si>
  <si>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</si>
  <si>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</si>
  <si>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</si>
  <si>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</si>
  <si>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</si>
  <si>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</si>
  <si>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</si>
  <si>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</si>
  <si>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</si>
  <si>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</si>
  <si>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</si>
  <si>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</si>
  <si>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</si>
  <si>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</si>
  <si>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</si>
  <si>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</si>
  <si>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</si>
  <si>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</si>
  <si>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</si>
  <si>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</si>
  <si>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</si>
  <si>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</si>
  <si>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</si>
  <si>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</si>
  <si>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</si>
  <si>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</si>
  <si>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</si>
  <si>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</si>
  <si>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</si>
  <si>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 xml:space="preserve">Udvidelse af forsyningsområdet </t>
  </si>
  <si>
    <t xml:space="preserve">Ingen tillæg </t>
  </si>
  <si>
    <t>Ø 200 mm &lt; Ledningsnet ≤ Ø 500 mm</t>
  </si>
  <si>
    <t>75</t>
  </si>
  <si>
    <t>Indløb med riste, Konstruktioner</t>
  </si>
  <si>
    <t>60</t>
  </si>
  <si>
    <t>Indløb med riste, Mek/EL</t>
  </si>
  <si>
    <t>20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</si>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</sst>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1566960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79964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370307.16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283730.77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2300961.9299999997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2357447.8762656609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81396458.618492514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56028316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25368142.618492514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72199218.476143643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68859645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3339573.4761436433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72154578.173958719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55510667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16643911.173958719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279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280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273</v>
      </c>
      <c r="C10" s="112" t="s">
        <v>274</v>
      </c>
      <c r="D10" s="9">
        <v>1778032</v>
      </c>
      <c r="E10" s="9">
        <f>IFERROR(D10/C10,0)</f>
        <v>23707.093333333334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275</v>
      </c>
      <c r="C11" s="112" t="s">
        <v>276</v>
      </c>
      <c r="D11" s="9">
        <v>59628</v>
      </c>
      <c r="E11" s="9">
        <f t="shared" ref="E11:E12" si="0">IFERROR(D11/C11,0)</f>
        <v>993.8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277</v>
      </c>
      <c r="C12" s="112" t="s">
        <v>278</v>
      </c>
      <c r="D12" s="9">
        <v>135908</v>
      </c>
      <c r="E12" s="9">
        <f t="shared" si="0"/>
        <v>6795.4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89" t="s">
        <v>238</v>
      </c>
      <c r="C13" s="90"/>
      <c r="D13" s="91"/>
      <c r="E13" s="12">
        <f>SUM(E10:E12)</f>
        <v>31496.293333333335</v>
      </c>
      <c r="F13" s="12">
        <f t="shared" ref="F13:G13" si="1">SUM(F10:F12)</f>
        <v>0</v>
      </c>
      <c r="G13" s="12">
        <f t="shared" si="1"/>
        <v>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Anlægsprojekter'!F13</f>
        <v>0</v>
      </c>
      <c r="D10" s="14" t="s">
        <v>3</v>
      </c>
      <c r="E10" s="9">
        <f>SUM('Fane 9. Anlægsprojekter'!E13,'Fane 9. Anlægsprojekter'!G13)</f>
        <v>31496.293333333335</v>
      </c>
      <c r="F10" s="14" t="s">
        <v>3</v>
      </c>
      <c r="G10" s="1"/>
    </row>
    <row r="11" spans="1:7" x14ac:dyDescent="0.25">
      <c r="A11" s="1"/>
      <c r="B11" s="113" t="s">
        <v>271</v>
      </c>
      <c r="C11" s="22">
        <v>645930</v>
      </c>
      <c r="D11" s="14" t="s">
        <v>3</v>
      </c>
      <c r="E11" s="9">
        <v>201657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645930</v>
      </c>
      <c r="D12" s="13" t="s">
        <v>3</v>
      </c>
      <c r="E12" s="12">
        <f>SUM(E10:E11)</f>
        <v>233153.29333333333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653810.34600000002</v>
      </c>
      <c r="D13" s="13" t="s">
        <v>3</v>
      </c>
      <c r="E13" s="12">
        <f>E12*(1+'Fane 14. Nøgletal'!C13)</f>
        <v>235997.763512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OK89AE/+J20xcZ9esOvAXVlCdXRt48GbcShsHao4KxrwL0yZfnI4BGvJ7YM3uCsbPSKxcT/t6ExYxaJUDtGIA==" saltValue="TdkbThpK5acupgTczVAbf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uOjRgZw5TxSbpWDfdVSSCaR7r/+VG6lYNXcjw1KVdHSH/flX5mh2wMyre3xrmTLCzyZhxeLNv4kD5vhi7P98Q==" saltValue="EzCZlh2TGFyAQPNE97Si6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69409960.151802108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653810.34600000002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235997.763512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1378231.8739265478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-207948.89415898794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-595286.31863764045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-1263717.4448026377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69611047.477641389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2357447.8762656609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71968495.353907049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69611047.477641389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849254.77922722499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-204416.16547306697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-590497.8354905193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-1203633.3447506302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68461754.911154389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2386208.7403561021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70847963.651510492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68461754.911154389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835233.40991608356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-201041.21296249842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-585747.87090183352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-1184813.935588782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67325385.301617369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2415320.4869884462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69740705.788605809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67325385.301617369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821369.7006797319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-197704.20933220116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-581036.11502829916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-1166288.7772988835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66201725.900637731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2444787.3969297055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68646513.297567442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68977695.89690271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1110226.2060119999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1380732.0654274197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-207341.54933587549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-582454.80562832241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-1268897.6615758075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69409960.151802108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2474895.2935132803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71884855.445315391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29309793.252214681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586195.86504429369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29226260.341445874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584525.20682891749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29142965.499472756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582859.30998945516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29122740.281416122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582454.80562832241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29102529.099660821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661786.83222119999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595286.31863764045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29524891.774525963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590497.8354905193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29287393.545091674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585747.87090183352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29051805.751414955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581036.11502829916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42856518.270092063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389994.31625783781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43209688.123026334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125019.07418273579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767024.31739060057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43312617.330215298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161508.66099784998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768038.45209549204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43547397.463638276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1132097.6622704363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1268897.6615758075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44265786.23438026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238876.93622684639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1263717.4448026377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43768485.263659284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1203633.3447506302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43084143.112319343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1184813.935588782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42410500.992686674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1166288.7772988835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5.3496680778775639E-3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1.3315537388260877E-2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2.9011536840681104E-3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2020-08-31T06:39:26Z</dcterms:modified>
</cp:coreProperties>
</file>