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riksberg Vand AS (V055)\ØR2027\"/>
    </mc:Choice>
  </mc:AlternateContent>
  <xr:revisionPtr revIDLastSave="0" documentId="13_ncr:1_{5E699B0C-787D-4760-B894-43522618FB8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Engangstillæg'!$A$1:$G$22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Engangstillæg'!$B$8:$F$20</definedName>
    <definedName name="EngTillæg_Tabel_Værdi">'5.3. Engangstillæg'!$B$20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Engangstillæg'!$A$1:$G$22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0" i="10"/>
  <c r="C20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3"/>
  <c r="C13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<sst xmlns="http://schemas.openxmlformats.org/spreadsheetml/2006/main" count="354" uniqueCount="160">
  <si>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</si>
  <si>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</si>
  <si>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</si>
  <si>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</si>
  <si>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</si>
  <si>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</si>
  <si>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</si>
  <si>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</si>
  <si>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</si>
  <si>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</si>
  <si>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</si>
  <si>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</si>
  <si>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</si>
  <si>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</si>
  <si>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</si>
  <si>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</si>
  <si>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</si>
  <si>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</si>
  <si>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</si>
  <si>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</si>
  <si>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</si>
  <si>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</si>
  <si>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</si>
  <si>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</si>
  <si>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</si>
  <si>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</si>
  <si>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</si>
  <si>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</si>
  <si>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</si>
  <si>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</si>
  <si>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</si>
  <si>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</si>
  <si>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</si>
  <si>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</si>
  <si>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</si>
  <si>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</si>
  <si>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</si>
  <si>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</si>
  <si>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</si>
  <si>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</si>
  <si>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</si>
  <si>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</si>
  <si>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</si>
  <si>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</si>
  <si>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</si>
  <si>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</si>
  <si>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</si>
  <si>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</si>
  <si>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</si>
  <si>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</si>
  <si>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</si>
  <si>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</si>
  <si>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</si>
  <si>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</si>
  <si>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</si>
  <si>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</si>
  <si>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</si>
  <si>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</si>
  <si>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</si>
  <si>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</si>
  <si>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</si>
  <si>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</si>
  <si>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</si>
  <si>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</si>
  <si>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</si>
  <si>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</si>
  <si>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</si>
  <si>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</si>
  <si>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</si>
  <si>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</si>
  <si>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</si>
  <si>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</si>
  <si>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</si>
  <si>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</si>
  <si>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</si>
  <si>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</si>
  <si>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</si>
  <si>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</si>
  <si>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</si>
  <si>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</si>
  <si>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</si>
  <si>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</si>
  <si>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</si>
  <si>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</si>
  <si>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</si>
  <si>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</si>
  <si>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</si>
  <si>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</si>
  <si>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</si>
  <si>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</si>
  <si>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</si>
  <si>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</si>
  <si>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</si>
  <si>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</si>
  <si>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</si>
  <si>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</si>
  <si>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</si>
  <si>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</si>
  <si>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</si>
  <si>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</si>
  <si>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</si>
  <si>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</si>
  <si>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</si>
  <si>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</si>
  <si>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</si>
  <si>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</si>
  <si>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</si>
  <si>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</si>
  <si>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</si>
  <si>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</si>
  <si>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</si>
  <si>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</si>
  <si>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</si>
  <si>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</si>
  <si>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</si>
  <si>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</si>
  <si>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</si>
  <si>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</si>
  <si>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</si>
  <si>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</si>
  <si>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</si>
  <si>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</si>
  <si>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</si>
  <si>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</si>
  <si>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</si>
  <si>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</si>
  <si>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</si>
  <si>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</si>
  <si>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</si>
  <si>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</si>
  <si>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</si>
  <si>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</si>
  <si>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</si>
  <si>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</si>
  <si>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</si>
  <si>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</si>
  <si>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</si>
  <si>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</si>
  <si>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</si>
  <si>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</si>
  <si>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</si>
  <si>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</si>
  <si>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</si>
  <si>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</si>
  <si>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</si>
  <si>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</si>
  <si>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</si>
  <si>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</si>
  <si>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</si>
  <si>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</si>
  <si>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Drift af Wifi</t>
  </si>
  <si>
    <t>Finansielle omkostninger</t>
  </si>
  <si>
    <t>Sektionering</t>
  </si>
  <si>
    <t>Vandværk</t>
  </si>
  <si>
    <t>Solsortvej</t>
  </si>
  <si>
    <t>CSRD</t>
  </si>
  <si>
    <t>IT, Software og GIS</t>
  </si>
  <si>
    <t>NIS2</t>
  </si>
  <si>
    <t>PhD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</si>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</sst>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vwEBsBGRq130gMAMmrTf3pu9zlxtbCthD4hbgTuVLh0PvAj52h0UTzLwjXidewW39YMvHkshzXZYMJLnTF6r+A==" saltValue="ujS0MSVpfyC0R7d+laEEI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87967971.069984525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1186521.4287884124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-686559.65587490448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-929293.49438272289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1129248.4475958473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88667887.796111152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88667887.796111152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gv7zLc2RKFIzg45ujooNZDD+7Vsu8tmuXlyanZN3Ry5/Q/zd/iJmvwWr4k5Engls+MWf5m+aal3BihAKRo+kCg==" saltValue="Zvw2kqOXb+juhzBSaz3AC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127463185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753747.2144241184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Engangstillæg'!C20+'5.3. Engangstillæg'!E20</f>
        <v>7074934.0183569603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135291866.23278108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127326778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7965088.2327810824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545313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8510401.2327810824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100*545313/(116805329+2205240)</f>
        <v>0.45820552290612104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6.290401241223341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T5kKY9jodkXKZHljNMA0Cu7tifeRXOvP53xK5Q+qAHS0YsT9wJvcYVKPLgDca5Xrlze+ZclS32e5jS4Xb5HllA==" saltValue="ZmolBSJPAolvu78MxGBwy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82913749.188881382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753747.2144241184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-292785.20182307519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-876379.52185707365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5469639.3903591614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87967971.069984525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-2127483.380554758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159</v>
      </c>
      <c r="C23" s="75">
        <v>85840487.68942976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DxzEAQ+rLq2Rdhp58XjGAo8esJNxyGHFTciUV4wmXxeGhXGlpVCNiitSH4IxjSjhtziUYpTuKrcPYmkca4Imdg==" saltValue="5v44NNdAJNMBJHhxdXiOI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46724173.962673612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-934483.47925347229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674984.23571599997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46464674.719136141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-929293.49438272289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44697952.336990848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515752.24920000002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45213704.58619085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-929293.49438272289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LhXdALOE23pksCFLUemL8NxtySGwsykUVe91x3g/+ogmdZ0VVY+6naLva7whTK8SQ2wnRS9XyQaFRbFGW+4rJg==" saltValue="gTf9aZ7TCUGoyqBv1Y18e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7953.527126150002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3477508.4912308101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3485462.0183569603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DrLmYEMuyA7h7uY0LthXiixJsCsO2HGV1h9gkANyF9CowijtUanT1YHJ4pIzOk8VC4eGfUTP42rewn6LiiPwEQ==" saltValue="P1HG7THt3CVK2Ew8A8IUr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34309006.399137981</v>
      </c>
      <c r="D9" s="33">
        <v>31555456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166757.47287385</v>
      </c>
      <c r="D10" s="33">
        <v>174711</v>
      </c>
      <c r="E10" s="33">
        <f t="shared" ref="E10:E19" si="0">MAX(D10-C10,0)</f>
        <v>7953.527126150002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11390594.50876919</v>
      </c>
      <c r="D11" s="33">
        <v>14868103</v>
      </c>
      <c r="E11" s="33">
        <f t="shared" si="0"/>
        <v>3477508.4912308101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673424.35525596002</v>
      </c>
      <c r="D12" s="33">
        <v>311408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137136.46115797001</v>
      </c>
      <c r="D13" s="33">
        <v>128798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F7CxrYUIsO9gnJeod9iKn42ndJR3h3Yi8Uq3TSMn2Sr/2SDnvPbNytJfptrNbMqcXOt35tVdRgY7JBoaz9Pucw==" saltValue="pXEjmwqnyLqYZRQ1sEBah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270185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104693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299736</v>
      </c>
      <c r="D12" s="46" t="s">
        <v>31</v>
      </c>
      <c r="E12" s="33">
        <v>239212</v>
      </c>
      <c r="F12" s="46" t="s">
        <v>31</v>
      </c>
      <c r="G12" s="11"/>
    </row>
    <row r="13" spans="1:7" ht="15" customHeight="1" x14ac:dyDescent="0.25">
      <c r="A13" s="11"/>
      <c r="B13" s="115" t="s">
        <v>153</v>
      </c>
      <c r="C13" s="33">
        <v>76013</v>
      </c>
      <c r="D13" s="46" t="s">
        <v>31</v>
      </c>
      <c r="E13" s="33">
        <v>111565</v>
      </c>
      <c r="F13" s="46" t="s">
        <v>31</v>
      </c>
      <c r="G13" s="11"/>
    </row>
    <row r="14" spans="1:7" ht="15" customHeight="1" x14ac:dyDescent="0.25">
      <c r="A14" s="11"/>
      <c r="B14" s="115" t="s">
        <v>154</v>
      </c>
      <c r="C14" s="33">
        <v>0</v>
      </c>
      <c r="D14" s="46" t="s">
        <v>31</v>
      </c>
      <c r="E14" s="33">
        <v>28214</v>
      </c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645934</v>
      </c>
      <c r="D18" s="98" t="s">
        <v>31</v>
      </c>
      <c r="E18" s="97">
        <f>SUM(E10:E17)</f>
        <v>483684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-2260.3749924912836</v>
      </c>
      <c r="D19" s="46" t="s">
        <v>31</v>
      </c>
      <c r="E19" s="33">
        <f>-E18*'8. Nøgletal'!C23</f>
        <v>-1692.5989619189484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-12918.68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41819.052853997819</v>
      </c>
      <c r="D21" s="46" t="s">
        <v>31</v>
      </c>
      <c r="E21" s="33">
        <f>SUM(E18:E20)*'8. Nøgletal'!C9</f>
        <v>31956.029888824771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672573.99786150642</v>
      </c>
      <c r="D22" s="98" t="s">
        <v>31</v>
      </c>
      <c r="E22" s="97">
        <f>SUM(E18:E21)</f>
        <v>513947.43092690583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PR6xZ7P+4U2tNw/WTQncCEtgov1RDL7b9BwVeAvXkKmTua/H71vj9Ty8qAGSq5uVWV46lJIKngROvNCk4A8nOg==" saltValue="AJpmxmYdFUEh5pt+lrHn6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155</v>
      </c>
      <c r="C10" s="33">
        <v>323828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151</v>
      </c>
      <c r="C11" s="33">
        <v>0</v>
      </c>
      <c r="D11" s="46" t="s">
        <v>31</v>
      </c>
      <c r="E11" s="33">
        <v>155662</v>
      </c>
      <c r="F11" s="46" t="s">
        <v>31</v>
      </c>
      <c r="G11" s="11"/>
    </row>
    <row r="12" spans="1:7" ht="15" customHeight="1" x14ac:dyDescent="0.25">
      <c r="A12" s="11"/>
      <c r="B12" s="115" t="s">
        <v>156</v>
      </c>
      <c r="C12" s="33">
        <v>399743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157</v>
      </c>
      <c r="C13" s="33">
        <v>938491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 t="s">
        <v>158</v>
      </c>
      <c r="C14" s="33">
        <v>642130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5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115"/>
      <c r="C19" s="33"/>
      <c r="D19" s="46" t="s">
        <v>31</v>
      </c>
      <c r="E19" s="33"/>
      <c r="F19" s="46" t="s">
        <v>31</v>
      </c>
      <c r="G19" s="11"/>
    </row>
    <row r="20" spans="1:7" ht="15" customHeight="1" x14ac:dyDescent="0.25">
      <c r="A20" s="11"/>
      <c r="B20" s="25" t="s">
        <v>107</v>
      </c>
      <c r="C20" s="97">
        <f>SUM(C10:C19)</f>
        <v>2304192</v>
      </c>
      <c r="D20" s="98" t="s">
        <v>31</v>
      </c>
      <c r="E20" s="97">
        <f>SUM(E10:E19)</f>
        <v>155662</v>
      </c>
      <c r="F20" s="98" t="s">
        <v>31</v>
      </c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  <row r="22" spans="1:7" ht="15" customHeight="1" x14ac:dyDescent="0.25">
      <c r="A22" s="11"/>
      <c r="B22" s="116"/>
      <c r="C22" s="116"/>
      <c r="D22" s="116"/>
      <c r="E22" s="116"/>
      <c r="F22" s="116"/>
      <c r="G22" s="11"/>
    </row>
  </sheetData>
  <sheetProtection algorithmName="SHA-512" hashValue="zPh6yycVa5QABNEDWnwHMS0jHceLkpJPGytR3mebIT/hdUD1Xo4TSjbwuHUmopSTMGUc17wCxA3/8een429YlQ==" saltValue="yYSkjUFkDKFXLz2trJIXT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OLof+0RHzSDD4SwItXSRpaSWTdz1wgDAByTwAkaTr+q24WDx58egw3gIv/ls5IgYWtOMkaWqzjwtmumobc9Cqg==" saltValue="Tl3CR9eJ9PZPn5mrzgOd6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PmA2UhKGsp6lGyz0fVgz8JS8H5HW8HI4IFG7MAZk+e4R+0rpgQLuFZM9hp6eVOKfuWVu3vwCWgYUMeV9FxuKVg==" saltValue="96jn1Sl2BWPViODS8be/S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0PhXa/Ioq7ryPR5cPX8HQjyJb9e3afqwJgjDdbOo85WgNqzfN2cwaYxHt8NhjuyMjS6HHKhFLFPNT0ZvDdZa2Q==" saltValue="YJHQkayGx2JYqCvow+IKT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WmM5L4q52HgkJBYAOifFVUxdtOkgNeJ7Se1uIaIIweDa74Tn0EnnqTvwQ4EvPVw5A/U0nOXkpdA6FSoMzBB3hw==" saltValue="L5ygcfixKLGswKy6oRUnU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lCGfeHtx9bUNGxITKx4fXdMoa/jf7lwIoUTT8+InT3KHmAjBjM0d7kuuPC6ch7TNQP76yTdkNhrWJBTEGh4Eeg==" saltValue="1yy+jdUincaT37qwXflmV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3.4993900189358102E-3</v>
      </c>
      <c r="D23" s="22"/>
    </row>
    <row r="24" spans="1:4" ht="15" customHeight="1" x14ac:dyDescent="0.25">
      <c r="A24" s="11"/>
      <c r="B24" s="44" t="s">
        <v>121</v>
      </c>
      <c r="C24" s="8">
        <v>7.7007858676819219E-3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zGKedUbQQ2rzPSwjuldHpb1znLxWK7zxoxx+iRHo3h1/Onv4xLxCLhMDA1nLeiikMCktNJxBIZ9+Vb5Lln85JQ==" saltValue="0OLNie9SmU6gnTBoP1np8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2026-10-01T12:28:57Z</dcterms:modified>
</cp:coreProperties>
</file>