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Billund Drikkevand AS (V020)\ØR2027\"/>
    </mc:Choice>
  </mc:AlternateContent>
  <xr:revisionPtr revIDLastSave="0" documentId="13_ncr:1_{C72825CB-35BE-4909-AD49-2E2A4F33BEB1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9" i="7" s="1"/>
  <c r="C25" i="7"/>
  <c r="C17" i="3" s="1"/>
  <c r="C9" i="6"/>
  <c r="C12" i="3" l="1"/>
  <c r="C20" i="7"/>
  <c r="C11" i="4" s="1"/>
  <c r="C12" i="4" s="1"/>
  <c r="C15" i="4" s="1"/>
  <c r="C19" i="4" s="1"/>
  <c r="C24" i="4" s="1"/>
  <c r="C16" i="12"/>
  <c r="C19" i="3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<sst xmlns="http://schemas.openxmlformats.org/spreadsheetml/2006/main" count="302" uniqueCount="138">
  <si>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</si>
  <si>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</si>
  <si>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</si>
  <si>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</si>
  <si>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</si>
  <si>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</si>
  <si>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</si>
  <si>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</si>
  <si>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</si>
  <si>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</si>
  <si>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</si>
  <si>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</si>
  <si>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</si>
  <si>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</si>
  <si>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</si>
  <si>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</si>
  <si>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</si>
  <si>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</si>
  <si>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</si>
  <si>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</si>
  <si>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</si>
  <si>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</si>
  <si>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</si>
  <si>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</si>
  <si>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</si>
  <si>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</si>
  <si>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</si>
  <si>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</si>
  <si>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</si>
  <si>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</si>
  <si>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</si>
  <si>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</si>
  <si>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</si>
  <si>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</si>
  <si>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</si>
  <si>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</si>
  <si>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</si>
  <si>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</si>
  <si>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</si>
  <si>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</si>
  <si>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</si>
  <si>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</si>
  <si>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</si>
  <si>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</si>
  <si>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</si>
  <si>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</si>
  <si>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</si>
  <si>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</si>
  <si>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</si>
  <si>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</si>
  <si>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</si>
  <si>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</si>
  <si>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</si>
  <si>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</si>
  <si>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</si>
  <si>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</si>
  <si>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</si>
  <si>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</si>
  <si>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</si>
  <si>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</si>
  <si>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</si>
  <si>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</si>
  <si>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</si>
  <si>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</si>
  <si>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</si>
  <si>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</si>
  <si>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</si>
  <si>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</si>
  <si>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</si>
  <si>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</si>
  <si>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</si>
  <si>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</si>
  <si>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</si>
  <si>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</si>
  <si>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</si>
  <si>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</si>
  <si>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</si>
  <si>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</si>
  <si>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</si>
  <si>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</si>
  <si>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</si>
  <si>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</si>
  <si>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</si>
  <si>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</si>
  <si>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</si>
  <si>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</si>
  <si>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</si>
  <si>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</si>
  <si>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</si>
  <si>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</si>
  <si>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</si>
  <si>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</si>
  <si>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</si>
  <si>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</si>
  <si>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</si>
  <si>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</si>
  <si>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</si>
  <si>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</si>
  <si>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</si>
  <si>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</si>
  <si>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</si>
  <si>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</si>
  <si>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</si>
  <si>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</si>
  <si>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</si>
  <si>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</si>
  <si>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</si>
  <si>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</si>
  <si>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</si>
  <si>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</si>
  <si>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</si>
  <si>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</si>
  <si>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</si>
  <si>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</si>
  <si>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</si>
  <si>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</si>
  <si>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</si>
  <si>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</si>
  <si>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</si>
  <si>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</si>
  <si>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</si>
  <si>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</si>
  <si>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</si>
  <si>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</si>
  <si>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</si>
  <si>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</si>
  <si>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</si>
  <si>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</si>
  <si>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</si>
  <si>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</si>
  <si>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</si>
  <si>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</si>
  <si>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</si>
  <si>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Køb af ydelser og produkter fra andre vandselskaber reguleret af vandsektorloven</t>
  </si>
  <si>
    <t>CER-direktivet</t>
  </si>
  <si>
    <t>Fjernaflæste målere</t>
  </si>
  <si>
    <t>Udvidelse af forsyningsområde</t>
  </si>
  <si>
    <t>NIS2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</si>
</sst>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WE3emhG5dTXKcYTZm8UO+IDHXWW8YlZ+LdiTtc8EtIBVB/ogvruNsHollHCvZtdC89dAAVsNdwzOhUo6uZ5atw==" saltValue="/8sAKg0W8I5uMUOc8cjeL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IAs0tLPhndAUmjL71rNiBypd2N14auu0chgRK3PjeIrtoXb2jmQqjYqhPIFFBQN3tmQRe4xTqMHbgHDhkjytww==" saltValue="yK1hfm+KOtGYuZQLpJwbS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T5yNJ09HgNaNW9EPpUvAMjWX0mpR34COuiJdaKfw8bCgVK5BDf0L9J5kTKSXv5VpspKAwbnhHvoYiT75KCUfKA==" saltValue="EoWo35llfwgM8+VOq8uyN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msssYyVfnODi2hsNc5RTn1+RY1aBOiQbScpugfIK/bbZAqUIUv0AWjRMjQvVcG1VN4e+9mVSNHE8YBlPUC7aVg==" saltValue="wg2b6SiK5oSSRhYo8MlVJ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+2N7JBoppjvBerDd2Gw0Z3dolIi6vQg3PSqUwA5BoyIl12GCzJNjSg6cYg1GlV01FoD48QnH/SZQau6qKVi3+A==" saltValue="96Cs1WZlAvtNmGDQDto9U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wW1UtWZRv5WKqR2niFAGwmxGnDW+Rck1KaZGTbfYW3rh4+j8WOMDFaf7F4O9nrgGJGXTaZf/Tgr43aeBsZYh4w==" saltValue="O6aQRZtZ99vDOSbQRsb/1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C5pDdnR7m+DMDyRh5QLyD1rPGhmsD5hkXjZ/8G8rnlWl45OMsKj8L+8mIxa5lCQH6L4+geFofP1gG8kkUJP8Og==" saltValue="VwW0uEz85D/le5+KUKRbS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10806118.540010814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346631.29163472098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-189596.7471379741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141424.67479014752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11104577.759297708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11104577.759297708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7w+QCl12MixQ80JkCHcCI+LLdmmqEKF55pida2tOHXhEfw/SUVixaPW7EuqDOOiiM3CbOivOFGIKZi1MgPZ1Lg==" saltValue="Ftq7er8T1V6hYRwmtTCqt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14126458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509576.21520305605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775005.57069246005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15411039.785895515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12392694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3018345.7858955152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-2983911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34434.785895515233</v>
      </c>
      <c r="D19" s="16" t="s">
        <v>31</v>
      </c>
      <c r="E19" s="5"/>
    </row>
    <row r="20" spans="1:5" ht="48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100*-2983911/(13776222+639895)</f>
        <v>-20.698437727718218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0.22344232688978338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KIDxwLjeV/+trKUSGumJU5BbtPSuxJwrHSg4SsawMq1plHEpTAMdQT86ZsQsOVD2GHE8bnPFcCKanal6yZreAA==" saltValue="KOr19M6Y7xApovs4/7jV9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9799904.7301741932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509576.21520305605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-175261.17607141324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671898.77070497698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10806118.540010814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-1398232.1105167763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9407886.4294940382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zP94v8c+qZrx7ZAaF5HFXlu61iz70tctvUAbdCM3N2e67eDO7Htu8CcNmW9vGHddkrQWizmPPhjIqVxMroRqUQ==" saltValue="g7HCuGAAqzTT6WWDNdduB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10806118.540010814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346631.29163472098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11152749.831645535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-189596.7471379741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FLXH0T5nzhrdEQqULgDmf3jk2L5r0CDKBVKul/2dy5XjQJKBfT3h1dhLxlIM9iVgNk3rYi+fVA0kjbChq2TJqQ==" saltValue="nK1urDKMrleD5jfjfAM0E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2942.2907575099998</v>
      </c>
      <c r="D10" s="35" t="s">
        <v>31</v>
      </c>
      <c r="E10" s="5"/>
    </row>
    <row r="11" spans="1:5" ht="15" customHeight="1" x14ac:dyDescent="0.25">
      <c r="A11" s="5"/>
      <c r="B11" s="67" t="s">
        <v>133</v>
      </c>
      <c r="C11" s="22">
        <f>'5.1.a. § 10-tillæg'!E11</f>
        <v>3284</v>
      </c>
      <c r="D11" s="35" t="s">
        <v>31</v>
      </c>
      <c r="E11" s="5"/>
    </row>
    <row r="12" spans="1:5" ht="15" customHeight="1" x14ac:dyDescent="0.25">
      <c r="A12" s="5"/>
      <c r="B12" s="67" t="s">
        <v>124</v>
      </c>
      <c r="C12" s="22">
        <f>'5.1.a. § 10-tillæg'!E12</f>
        <v>196.73993494999991</v>
      </c>
      <c r="D12" s="35" t="s">
        <v>31</v>
      </c>
      <c r="E12" s="5"/>
    </row>
    <row r="13" spans="1:5" ht="15" customHeight="1" x14ac:dyDescent="0.25">
      <c r="A13" s="5"/>
      <c r="B13" s="68"/>
      <c r="C13" s="69"/>
      <c r="D13" s="35" t="s">
        <v>31</v>
      </c>
      <c r="E13" s="5"/>
    </row>
    <row r="14" spans="1:5" ht="15" customHeight="1" x14ac:dyDescent="0.25">
      <c r="A14" s="5"/>
      <c r="B14" s="68"/>
      <c r="C14" s="69"/>
      <c r="D14" s="35" t="s">
        <v>31</v>
      </c>
      <c r="E14" s="5"/>
    </row>
    <row r="15" spans="1:5" ht="15" customHeight="1" x14ac:dyDescent="0.25">
      <c r="A15" s="5"/>
      <c r="B15" s="68"/>
      <c r="C15" s="69"/>
      <c r="D15" s="35" t="s">
        <v>31</v>
      </c>
      <c r="E15" s="5"/>
    </row>
    <row r="16" spans="1:5" ht="15" customHeight="1" x14ac:dyDescent="0.25">
      <c r="A16" s="5"/>
      <c r="B16" s="68"/>
      <c r="C16" s="69"/>
      <c r="D16" s="35" t="s">
        <v>31</v>
      </c>
      <c r="E16" s="5"/>
    </row>
    <row r="17" spans="1:5" ht="15" customHeight="1" x14ac:dyDescent="0.25">
      <c r="A17" s="5"/>
      <c r="B17" s="68"/>
      <c r="C17" s="69"/>
      <c r="D17" s="35" t="s">
        <v>31</v>
      </c>
      <c r="E17" s="5"/>
    </row>
    <row r="18" spans="1:5" ht="15" customHeight="1" x14ac:dyDescent="0.25">
      <c r="A18" s="5"/>
      <c r="B18" s="68"/>
      <c r="C18" s="69"/>
      <c r="D18" s="35" t="s">
        <v>31</v>
      </c>
      <c r="E18" s="5"/>
    </row>
    <row r="19" spans="1:5" ht="15" customHeight="1" x14ac:dyDescent="0.25">
      <c r="A19" s="5"/>
      <c r="B19" s="68"/>
      <c r="C19" s="69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6423.03069246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pelWs+5GWcrT6Du0n0SI+CJP/ZCSNzCM0LX0hjtUxbTCMOjCLn3u8xjr9zCKTBwN5D3e6W8lJzdtqXUbcr04Ow==" saltValue="G0ol7gUYN58NdUwL+nZ05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5063979.8290142501</v>
      </c>
      <c r="D9" s="22">
        <v>4547527.92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17874.70924249</v>
      </c>
      <c r="D10" s="22">
        <v>20817</v>
      </c>
      <c r="E10" s="22">
        <f t="shared" ref="E10:E19" si="0">MAX(D10-C10,0)</f>
        <v>2942.2907575099998</v>
      </c>
      <c r="F10" s="35" t="s">
        <v>31</v>
      </c>
      <c r="G10" s="5"/>
    </row>
    <row r="11" spans="1:7" ht="15" customHeight="1" x14ac:dyDescent="0.25">
      <c r="A11" s="5"/>
      <c r="B11" s="67" t="s">
        <v>133</v>
      </c>
      <c r="C11" s="22">
        <v>0</v>
      </c>
      <c r="D11" s="22">
        <v>3284</v>
      </c>
      <c r="E11" s="22">
        <f t="shared" si="0"/>
        <v>3284</v>
      </c>
      <c r="F11" s="35" t="s">
        <v>31</v>
      </c>
      <c r="G11" s="5"/>
    </row>
    <row r="12" spans="1:7" ht="15" customHeight="1" x14ac:dyDescent="0.25">
      <c r="A12" s="5"/>
      <c r="B12" s="67" t="s">
        <v>124</v>
      </c>
      <c r="C12" s="22">
        <v>1301.86006505</v>
      </c>
      <c r="D12" s="22">
        <v>1498.6</v>
      </c>
      <c r="E12" s="22">
        <f t="shared" si="0"/>
        <v>196.73993494999991</v>
      </c>
      <c r="F12" s="35" t="s">
        <v>31</v>
      </c>
      <c r="G12" s="5"/>
    </row>
    <row r="13" spans="1:7" ht="15" hidden="1" customHeight="1" x14ac:dyDescent="0.25">
      <c r="A13" s="5"/>
      <c r="B13" s="68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8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8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8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8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8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8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snOxmNPXs4gNV/zL7e3SU5ZaEt4rd7cjCXWOJKmrrAFs6dQ2yjd1/4uNu5RFyj/ZFXImCD9tiil6DBJh6wnZ6g==" saltValue="6giHIzF5ZaaeydRvUhSPQ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134</v>
      </c>
      <c r="C10" s="22">
        <v>18383.189999999999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4" t="s">
        <v>135</v>
      </c>
      <c r="C11" s="22">
        <v>66000</v>
      </c>
      <c r="D11" s="35" t="s">
        <v>31</v>
      </c>
      <c r="E11" s="22">
        <v>162509.29999999999</v>
      </c>
      <c r="F11" s="35" t="s">
        <v>31</v>
      </c>
      <c r="G11" s="5"/>
    </row>
    <row r="12" spans="1:7" ht="15" customHeight="1" x14ac:dyDescent="0.25">
      <c r="A12" s="5"/>
      <c r="B12" s="84" t="s">
        <v>136</v>
      </c>
      <c r="C12" s="22">
        <v>50938</v>
      </c>
      <c r="D12" s="35" t="s">
        <v>31</v>
      </c>
      <c r="E12" s="22">
        <v>32870</v>
      </c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135321.19</v>
      </c>
      <c r="D18" s="71" t="s">
        <v>31</v>
      </c>
      <c r="E18" s="70">
        <f>SUM(E10:E17)</f>
        <v>195379.3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-2300.4602300000001</v>
      </c>
      <c r="D19" s="35" t="s">
        <v>31</v>
      </c>
      <c r="E19" s="22">
        <f>-E18*'8. Nøgletal'!C14</f>
        <v>-3321.4481000000001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8819.2743837510006</v>
      </c>
      <c r="D20" s="35" t="s">
        <v>31</v>
      </c>
      <c r="E20" s="22">
        <f>SUM(E18:E19)*'8. Nøgletal'!C9</f>
        <v>12733.435580969999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141840.00415375101</v>
      </c>
      <c r="D21" s="71" t="s">
        <v>31</v>
      </c>
      <c r="E21" s="70">
        <f>SUM(E18:E20)</f>
        <v>204791.28748096997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B7AaGY033bF2maC71NKqu2eirVLuvIe+DIKjtVDFKer5YX5J5r8psh4SID7uQZhh3kyvWLgM1W8cf+KlPqyWNA==" saltValue="m/3+9ZPWB/U0fkCnIut0U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134</v>
      </c>
      <c r="C10" s="22">
        <v>21114.26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4" t="s">
        <v>137</v>
      </c>
      <c r="C11" s="22">
        <v>416767.79</v>
      </c>
      <c r="D11" s="35" t="s">
        <v>31</v>
      </c>
      <c r="E11" s="22">
        <v>0</v>
      </c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437882.05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UYTjZZ569etxoF1nySFqTmk33UawU5pVgCbOUyP1DjXBJAjY1UER5L/E8z09q+9JUEDqcPXFTpWOGtqKJp4lMA==" saltValue="FqQhgLIkJ6oRQ+wrGBHp4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2026-08-19T12:59:02Z</dcterms:modified>
</cp:coreProperties>
</file>