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Ishøj Vand AS (V107)\ØR2027\"/>
    </mc:Choice>
  </mc:AlternateContent>
  <xr:revisionPtr revIDLastSave="0" documentId="13_ncr:1_{502C88B7-D05F-4421-A4DB-15F2BC8FFC79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10-tillæg'!$B$9:$B$13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C13" i="7" s="1"/>
  <c r="E12" i="8"/>
  <c r="C12" i="7" s="1"/>
  <c r="E11" i="8"/>
  <c r="E10" i="8"/>
  <c r="C10" i="7" s="1"/>
  <c r="E9" i="8"/>
  <c r="C9" i="7" s="1"/>
  <c r="C25" i="7"/>
  <c r="C18" i="3" s="1"/>
  <c r="C16" i="6"/>
  <c r="C13" i="3" l="1"/>
  <c r="C16" i="12"/>
  <c r="C20" i="3" s="1"/>
  <c r="C12" i="11"/>
  <c r="C19" i="3" s="1"/>
  <c r="C12" i="3"/>
  <c r="C11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<sst xmlns="http://schemas.openxmlformats.org/spreadsheetml/2006/main" count="334" uniqueCount="155">
  <si>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</si>
  <si>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</si>
  <si>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</si>
  <si>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</si>
  <si>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</si>
  <si>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</si>
  <si>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</si>
  <si>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</si>
  <si>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</si>
  <si>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</si>
  <si>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</si>
  <si>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</si>
  <si>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</si>
  <si>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</si>
  <si>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</si>
  <si>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</si>
  <si>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</si>
  <si>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</si>
  <si>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</si>
  <si>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</si>
  <si>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</si>
  <si>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</si>
  <si>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</si>
  <si>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</si>
  <si>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</si>
  <si>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</si>
  <si>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</si>
  <si>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</si>
  <si>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</si>
  <si>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</si>
  <si>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</si>
  <si>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</si>
  <si>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</si>
  <si>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</si>
  <si>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</si>
  <si>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</si>
  <si>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</si>
  <si>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</si>
  <si>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</si>
  <si>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</si>
  <si>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</si>
  <si>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</si>
  <si>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</si>
  <si>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</si>
  <si>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</si>
  <si>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</si>
  <si>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</si>
  <si>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</si>
  <si>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</si>
  <si>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</si>
  <si>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</si>
  <si>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</si>
  <si>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</si>
  <si>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</si>
  <si>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</si>
  <si>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</si>
  <si>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</si>
  <si>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</si>
  <si>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</si>
  <si>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</si>
  <si>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</si>
  <si>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</si>
  <si>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</si>
  <si>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</si>
  <si>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</si>
  <si>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</si>
  <si>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</si>
  <si>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</si>
  <si>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</si>
  <si>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</si>
  <si>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</si>
  <si>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</si>
  <si>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</si>
  <si>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</si>
  <si>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</si>
  <si>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</si>
  <si>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</si>
  <si>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</si>
  <si>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</si>
  <si>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</si>
  <si>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</si>
  <si>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</si>
  <si>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</si>
  <si>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</si>
  <si>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</si>
  <si>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</si>
  <si>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</si>
  <si>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</si>
  <si>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</si>
  <si>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</si>
  <si>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</si>
  <si>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</si>
  <si>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</si>
  <si>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</si>
  <si>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</si>
  <si>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</si>
  <si>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</si>
  <si>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</si>
  <si>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</si>
  <si>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</si>
  <si>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</si>
  <si>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</si>
  <si>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</si>
  <si>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</si>
  <si>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</si>
  <si>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</si>
  <si>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</si>
  <si>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</si>
  <si>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</si>
  <si>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</si>
  <si>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</si>
  <si>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</si>
  <si>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</si>
  <si>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</si>
  <si>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</si>
  <si>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</si>
  <si>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</si>
  <si>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</si>
  <si>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</si>
  <si>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</si>
  <si>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</si>
  <si>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</si>
  <si>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</si>
  <si>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</si>
  <si>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</si>
  <si>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</si>
  <si>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</si>
  <si>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</si>
  <si>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</si>
  <si>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</si>
  <si>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</si>
  <si>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</si>
  <si>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</si>
  <si>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</si>
  <si>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</si>
  <si>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</si>
  <si>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Økonomisk ramme for 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</si>
  <si>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</si>
  <si>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</si>
  <si>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</si>
  <si>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</si>
  <si>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</si>
  <si>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</si>
  <si>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</si>
  <si>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</si>
  <si>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</si>
  <si>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</si>
  <si>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</si>
  <si>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</si>
  <si>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</si>
  <si>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Øvrige afgifter</t>
  </si>
  <si>
    <t>Blødgøring af drikkevand</t>
  </si>
  <si>
    <t xml:space="preserve">Grundvandsbeskyttende aktiviteter </t>
  </si>
  <si>
    <t>Byggemodninger - Gis og ledningsregistering</t>
  </si>
  <si>
    <t>Ingen engangstillæg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</si>
</sst>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O4KZKSXTyW1oGmy/w2MD/I2MrXz3MOR3/9yOce68DwJJXuEnOGC1EUsoCi7CyLUgwfvVnevSA9iVGfWd94dHiw==" saltValue="NHi05z6iT1wluO0/jC48yQ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13200066.31416595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1265688.3326920001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-177517.61389756342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-145293.04729798934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182443.97741504491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14325387.963077443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14325387.963077443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ZmtoJeEhuS75uZFffCHVNOzYxoRlUGqQLxLXNDqYl6RhkYfS8IzAm1GBOx3NJI5tQblEU7b3m6o4xUnfaPU9vQ==" saltValue="bSDlzWrvwWM04zZchU4zu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21905401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207517.97450000001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1667075.4796460602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23779994.454146061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23095509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684485.45414606109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507896</v>
      </c>
      <c r="D18" s="46" t="s">
        <v>31</v>
      </c>
      <c r="E18" s="11"/>
    </row>
    <row r="19" spans="1:5" ht="15" customHeight="1" x14ac:dyDescent="0.25">
      <c r="A19" s="11"/>
      <c r="B19" s="25" t="s">
        <v>143</v>
      </c>
      <c r="C19" s="41">
        <f>C15+C18</f>
        <v>1192381.4541460611</v>
      </c>
      <c r="D19" s="27" t="s">
        <v>31</v>
      </c>
      <c r="E19" s="11"/>
    </row>
    <row r="20" spans="1:5" ht="49.5" customHeight="1" x14ac:dyDescent="0.25">
      <c r="A20" s="11"/>
      <c r="B20" s="49" t="s">
        <v>144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145</v>
      </c>
      <c r="C22" s="26"/>
      <c r="D22" s="27"/>
      <c r="E22" s="11"/>
    </row>
    <row r="23" spans="1:5" ht="27.95" customHeight="1" x14ac:dyDescent="0.25">
      <c r="A23" s="11"/>
      <c r="B23" s="52" t="s">
        <v>146</v>
      </c>
      <c r="C23" s="53">
        <f>100*507896/(21197445+507896)</f>
        <v>2.3399586304587427</v>
      </c>
      <c r="D23" s="46" t="s">
        <v>147</v>
      </c>
      <c r="E23" s="11"/>
    </row>
    <row r="24" spans="1:5" ht="27.95" customHeight="1" x14ac:dyDescent="0.25">
      <c r="A24" s="11"/>
      <c r="B24" s="52" t="s">
        <v>148</v>
      </c>
      <c r="C24" s="53">
        <f>C19/C12*100</f>
        <v>5.0142209092827121</v>
      </c>
      <c r="D24" s="46" t="s">
        <v>147</v>
      </c>
      <c r="E24" s="11"/>
    </row>
    <row r="25" spans="1:5" ht="56.25" customHeight="1" x14ac:dyDescent="0.25">
      <c r="A25" s="11"/>
      <c r="B25" s="49" t="s">
        <v>149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5uAkQlgDUvElmdVYqLV/sbpRb4Bj1iN2dnbf25xdXeeygmj5cprKYQB4fzba7tXfS536xQ4G6oDU2yNHNUBjWg==" saltValue="2g9vm5l1JyJ5b4pWF4PSd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12292556.293704549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207517.97450000001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-120756.70826274082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820748.75422414183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13200066.31416595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136</v>
      </c>
      <c r="C23" s="75">
        <v>13200066.31416595</v>
      </c>
      <c r="D23" s="58" t="s">
        <v>31</v>
      </c>
      <c r="E23" s="54"/>
    </row>
    <row r="24" spans="1:5" ht="30" customHeight="1" x14ac:dyDescent="0.25">
      <c r="A24" s="54"/>
      <c r="B24" s="76" t="s">
        <v>137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HibAeXBBxpINB43vbWQmpjnKwuRvlHX81UgupRHnMVyTqqjiYWZI6e5L7QDtx0reIWj/Xr78IMCbUtKnL0cXJA==" saltValue="jGimqViaenwG2Nya3m6LIw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6438143.9010280268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-128762.87802056054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955271.34189200005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7264652.3648994667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-145293.04729798934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7615501.7492491398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310416.99080000003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7925918.7400491396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-145293.04729798934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JDxkM7HwXSupOIaciUrAbEVzpGG5ailUT7V/8dnVumb8NUW2c/weuJnbQl7xR9OasRcRIFfpna+Lzh1dL51Vig==" saltValue="flECblwGh1K2DjxC1qJ9x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138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139</v>
      </c>
      <c r="C10" s="33">
        <f>'5.1.a. § 10-tillæg'!E10</f>
        <v>5141.182022620007</v>
      </c>
      <c r="D10" s="46" t="s">
        <v>31</v>
      </c>
      <c r="E10" s="11"/>
    </row>
    <row r="11" spans="1:5" ht="15" customHeight="1" x14ac:dyDescent="0.25">
      <c r="A11" s="11"/>
      <c r="B11" s="94" t="s">
        <v>140</v>
      </c>
      <c r="C11" s="33">
        <f>'5.1.a. § 10-tillæg'!E11</f>
        <v>432138.20574270003</v>
      </c>
      <c r="D11" s="46" t="s">
        <v>31</v>
      </c>
      <c r="E11" s="11"/>
    </row>
    <row r="12" spans="1:5" ht="15" customHeight="1" x14ac:dyDescent="0.25">
      <c r="A12" s="11"/>
      <c r="B12" s="94" t="s">
        <v>141</v>
      </c>
      <c r="C12" s="33">
        <f>'5.1.a. § 10-tillæg'!E12</f>
        <v>11647.091880740001</v>
      </c>
      <c r="D12" s="46" t="s">
        <v>31</v>
      </c>
      <c r="E12" s="11"/>
    </row>
    <row r="13" spans="1:5" ht="15" customHeight="1" x14ac:dyDescent="0.25">
      <c r="A13" s="11"/>
      <c r="B13" s="95" t="s">
        <v>150</v>
      </c>
      <c r="C13" s="33">
        <f>'5.1.a. § 10-tillæg'!E13</f>
        <v>12875</v>
      </c>
      <c r="D13" s="46" t="s">
        <v>31</v>
      </c>
      <c r="E13" s="11"/>
    </row>
    <row r="14" spans="1:5" ht="15" customHeight="1" x14ac:dyDescent="0.25">
      <c r="A14" s="11"/>
      <c r="B14" s="95"/>
      <c r="C14" s="96"/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461801.47964606003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vFs6QfYy5LPgRNxkFrQxEW/1f1duRwb7DtHzek3l/UPFiFZjEsTmC6ZEcYw7BS5p/waDKseBq/ANZpt1DoUa+g==" saltValue="EFKcmvcxO5b6TOqt0Y01LQ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138</v>
      </c>
      <c r="C9" s="33">
        <v>7280382.3773157503</v>
      </c>
      <c r="D9" s="33">
        <v>6880998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139</v>
      </c>
      <c r="C10" s="33">
        <v>67539.817977379993</v>
      </c>
      <c r="D10" s="33">
        <v>72681</v>
      </c>
      <c r="E10" s="33">
        <f t="shared" ref="E10:E19" si="0">MAX(D10-C10,0)</f>
        <v>5141.182022620007</v>
      </c>
      <c r="F10" s="46" t="s">
        <v>31</v>
      </c>
      <c r="G10" s="11"/>
    </row>
    <row r="11" spans="1:7" ht="15" customHeight="1" x14ac:dyDescent="0.25">
      <c r="A11" s="11"/>
      <c r="B11" s="94" t="s">
        <v>140</v>
      </c>
      <c r="C11" s="33">
        <v>2241211.7942573</v>
      </c>
      <c r="D11" s="33">
        <v>2673350</v>
      </c>
      <c r="E11" s="33">
        <f t="shared" si="0"/>
        <v>432138.20574270003</v>
      </c>
      <c r="F11" s="46" t="s">
        <v>31</v>
      </c>
      <c r="G11" s="11"/>
    </row>
    <row r="12" spans="1:7" ht="15" customHeight="1" x14ac:dyDescent="0.25">
      <c r="A12" s="11"/>
      <c r="B12" s="94" t="s">
        <v>141</v>
      </c>
      <c r="C12" s="33">
        <v>23710.908119259999</v>
      </c>
      <c r="D12" s="33">
        <v>35358</v>
      </c>
      <c r="E12" s="33">
        <f t="shared" si="0"/>
        <v>11647.091880740001</v>
      </c>
      <c r="F12" s="46" t="s">
        <v>31</v>
      </c>
      <c r="G12" s="11"/>
    </row>
    <row r="13" spans="1:7" ht="15" customHeight="1" x14ac:dyDescent="0.25">
      <c r="A13" s="11"/>
      <c r="B13" s="95" t="s">
        <v>150</v>
      </c>
      <c r="C13" s="33">
        <v>0</v>
      </c>
      <c r="D13" s="33">
        <v>12875</v>
      </c>
      <c r="E13" s="33">
        <f t="shared" si="0"/>
        <v>12875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104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D3IcaSD38cI1Xz+1nuLaO/W/Wc4IYvn5Z+8anuWAQxPtWt3divsCGiS32G2TV6ynFvQhxJoHjka9BzcZxg9xoQ==" saltValue="ET7s4siQTpZ2UsYdQiF5S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151</v>
      </c>
      <c r="C10" s="33">
        <v>394886</v>
      </c>
      <c r="D10" s="46" t="s">
        <v>31</v>
      </c>
      <c r="E10" s="33">
        <v>130573</v>
      </c>
      <c r="F10" s="46" t="s">
        <v>31</v>
      </c>
      <c r="G10" s="11"/>
    </row>
    <row r="11" spans="1:7" ht="15" customHeight="1" x14ac:dyDescent="0.25">
      <c r="A11" s="11"/>
      <c r="B11" s="115" t="s">
        <v>152</v>
      </c>
      <c r="C11" s="33">
        <v>0</v>
      </c>
      <c r="D11" s="46" t="s">
        <v>31</v>
      </c>
      <c r="E11" s="33">
        <v>130649</v>
      </c>
      <c r="F11" s="46" t="s">
        <v>31</v>
      </c>
      <c r="G11" s="11"/>
    </row>
    <row r="12" spans="1:7" ht="15" customHeight="1" x14ac:dyDescent="0.25">
      <c r="A12" s="11"/>
      <c r="B12" s="115" t="s">
        <v>153</v>
      </c>
      <c r="C12" s="33">
        <v>519272</v>
      </c>
      <c r="D12" s="46" t="s">
        <v>31</v>
      </c>
      <c r="E12" s="33">
        <v>29894</v>
      </c>
      <c r="F12" s="46" t="s">
        <v>31</v>
      </c>
      <c r="G12" s="11"/>
    </row>
    <row r="13" spans="1:7" ht="15" customHeight="1" x14ac:dyDescent="0.25">
      <c r="A13" s="11"/>
      <c r="B13" s="115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914158</v>
      </c>
      <c r="D18" s="98" t="s">
        <v>31</v>
      </c>
      <c r="E18" s="97">
        <f>SUM(E10:E17)</f>
        <v>291116</v>
      </c>
      <c r="F18" s="98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-18283.16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59396.501891999993</v>
      </c>
      <c r="D21" s="46" t="s">
        <v>31</v>
      </c>
      <c r="E21" s="33">
        <f>SUM(E18:E20)*'8. Nøgletal'!C9</f>
        <v>19300.9908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97">
        <f>SUM(C18:C21)</f>
        <v>955271.34189199994</v>
      </c>
      <c r="D22" s="98" t="s">
        <v>31</v>
      </c>
      <c r="E22" s="97">
        <f>SUM(E18:E21)</f>
        <v>310416.99080000003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+YSlPDyvpN81gFlHa2qNsfApALr9bs90nlaQLA5CVeilsp6kujTNbCknNfn00W1gOqmX55p9c9xTdHdB0qeZmg==" saltValue="4Qmea97d56g+ND8ZFn+tPw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154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7">
        <f>SUM(C10:C12)</f>
        <v>0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QYhLZHV7bDxTWeihPtT5WNSxDiHc8rwZvSV6tq0QQHCwtph13lq/xrYoaSNTxPVXhViNmxMJHmZu3QUIJvJ/Og==" saltValue="307CLipIRxz05bAzWmePP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H7WZhltlsh06HZi9u8d93A2PPULH2UGxsZb1VQfcYzqkhJHOIuRdTUK3pAbJuKfVOevNjI6C+yWIUlcQG+mP9g==" saltValue="5uZ6uSLIZe7Rlp6UR4mpm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142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8n2hQYoQgsC+g+d+xzUPoDI3oEW9GKrk5wZkSFmIjuu2D7O+2fdFQXnOrgXJCNFXK7YSo1MIYQVEg9wvPq7fug==" saltValue="0/gPEwh9U+UW/u7x/Gbt7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YyN35Ry6fmpOb0UziX0p0Urb61kfLYBerTmFDAslWGw/YBJHvlR5MDQHnuufuQ+JCiBoxPTOJc1MT4+ZbldtmA==" saltValue="91eIDae0JW7BSSvjTlbet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YO9c9PGwRHDpnEFOkXLTws770cKYn0W2YvIga+5My7bsIhasmAm+ClN0WE2QE/+BHH4hWQuwCnLFXQcQgpJ38A==" saltValue="PaMdqPG/+57E0R5cmL/DG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S9MlM9hYQo4JVU0iwZ/UjwnHDPnHeqzDTtO9r+NuF8jq2njgMXdTeU+1llyyzsKvD7VbkH8f+/z7zOm5Vrmu7Q==" saltValue="vXc/VoA4flCpk1AfAMbH2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1.2271576439057144E-2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eZlvBFfjAKBGIfix+vrUNTKyit3AT/gNRYVyyR3SowdZNLC1oZiZKMe521X0XlRhDlQC5XjPqdFKZAuW7WR1OA==" saltValue="MNq577YfamLlBgL/T9SBZ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2026-10-05T10:40:24Z</dcterms:modified>
</cp:coreProperties>
</file>