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Ballerup AS (V197)\ØR2027\"/>
    </mc:Choice>
  </mc:AlternateContent>
  <xr:revisionPtr revIDLastSave="0" documentId="13_ncr:1_{8C67073C-799F-446D-9652-E1ECFA6C5F4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9" i="3" s="1"/>
  <c r="C16" i="6"/>
  <c r="C14" i="3" l="1"/>
  <c r="C16" i="12"/>
  <c r="C21" i="3" s="1"/>
  <c r="C13" i="3"/>
  <c r="E19" i="9"/>
  <c r="C12" i="11"/>
  <c r="C20" i="3" s="1"/>
  <c r="C20" i="7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<sst xmlns="http://schemas.openxmlformats.org/spreadsheetml/2006/main" count="337" uniqueCount="159">
  <si>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</si>
  <si>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</si>
  <si>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</si>
  <si>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</si>
  <si>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</si>
  <si>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</si>
  <si>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</si>
  <si>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</si>
  <si>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</si>
  <si>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</si>
  <si>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</si>
  <si>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</si>
  <si>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</si>
  <si>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</si>
  <si>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</si>
  <si>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</si>
  <si>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</si>
  <si>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</si>
  <si>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</si>
  <si>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</si>
  <si>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</si>
  <si>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</si>
  <si>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</si>
  <si>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</si>
  <si>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</si>
  <si>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</si>
  <si>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</si>
  <si>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</si>
  <si>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</si>
  <si>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</si>
  <si>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</si>
  <si>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</si>
  <si>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</si>
  <si>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</si>
  <si>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</si>
  <si>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</si>
  <si>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</si>
  <si>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</si>
  <si>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</si>
  <si>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</si>
  <si>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</si>
  <si>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</si>
  <si>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</si>
  <si>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</si>
  <si>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</si>
  <si>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</si>
  <si>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</si>
  <si>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</si>
  <si>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</si>
  <si>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</si>
  <si>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</si>
  <si>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</si>
  <si>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</si>
  <si>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</si>
  <si>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</si>
  <si>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</si>
  <si>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</si>
  <si>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</si>
  <si>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</si>
  <si>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</si>
  <si>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</si>
  <si>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</si>
  <si>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</si>
  <si>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</si>
  <si>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</si>
  <si>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</si>
  <si>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</si>
  <si>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</si>
  <si>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</si>
  <si>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</si>
  <si>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</si>
  <si>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</si>
  <si>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</si>
  <si>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</si>
  <si>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</si>
  <si>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</si>
  <si>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</si>
  <si>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</si>
  <si>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</si>
  <si>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</si>
  <si>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</si>
  <si>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</si>
  <si>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</si>
  <si>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</si>
  <si>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</si>
  <si>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</si>
  <si>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</si>
  <si>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</si>
  <si>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</si>
  <si>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</si>
  <si>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</si>
  <si>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</si>
  <si>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</si>
  <si>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</si>
  <si>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</si>
  <si>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</si>
  <si>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</si>
  <si>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</si>
  <si>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</si>
  <si>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</si>
  <si>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</si>
  <si>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</si>
  <si>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</si>
  <si>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</si>
  <si>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</si>
  <si>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</si>
  <si>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</si>
  <si>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</si>
  <si>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</si>
  <si>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</si>
  <si>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</si>
  <si>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</si>
  <si>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</si>
  <si>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</si>
  <si>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</si>
  <si>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</si>
  <si>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</si>
  <si>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</si>
  <si>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</si>
  <si>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</si>
  <si>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</si>
  <si>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</si>
  <si>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</si>
  <si>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</si>
  <si>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</si>
  <si>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</si>
  <si>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</si>
  <si>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</si>
  <si>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</si>
  <si>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</si>
  <si>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</si>
  <si>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</si>
  <si>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</si>
  <si>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</si>
  <si>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</si>
  <si>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</si>
  <si>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</si>
  <si>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</si>
  <si>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</si>
  <si>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</si>
  <si>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</si>
  <si>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</si>
  <si>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</si>
  <si>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</si>
  <si>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</si>
  <si>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</si>
  <si>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</si>
  <si>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</si>
  <si>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Nedsættelse ibm. fjernaflæste målere</t>
  </si>
  <si>
    <t>Energiledelse</t>
  </si>
  <si>
    <t>Ignition</t>
  </si>
  <si>
    <t>Renter vedr. 2024</t>
  </si>
  <si>
    <t>udskiftning af kulfilter</t>
  </si>
  <si>
    <t>Renter vedr. udvidelse 2024</t>
  </si>
  <si>
    <t>stiketablering</t>
  </si>
  <si>
    <t>BNBO</t>
  </si>
  <si>
    <t>CSRD og bæredygtighed</t>
  </si>
  <si>
    <t>Økonomisk ramme for 2026</t>
  </si>
  <si>
    <t xml:space="preserve">Energiledelse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</si>
</sst>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9.14062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dODzK9t5+HDyqiisbANYqQWKanh9Y05ZpMZfFbcRlIP/iea506QLo/0aAY2eQm5r5fGqB7cnjC357g00dE9Zg==" saltValue="F7lo/SWGYsny3jTDSxDsL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37501591.306261741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821891.52408122551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147</v>
      </c>
      <c r="C12" s="32">
        <v>3313.8405675565855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-899190.26196300751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-664586.21103149012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-481773.54595492536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468028.08181029814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36749274.733771391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36749274.733771391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/xxOnxMhFLC8ZYybOb5aEolnHLGsFxA8rrReBgLgM6gH/8gr8qrDuJxlC+4ihWORf3mpzGTDXZtHlZfcLyVeJw==" saltValue="urxyHndVXfehFtPGZmjnu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63849002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768843.91608708748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3815255.8857402601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68433101.801827356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67645466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787635.80182735622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-1150869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-363233.19817264378</v>
      </c>
      <c r="D19" s="27" t="s">
        <v>31</v>
      </c>
      <c r="E19" s="11"/>
    </row>
    <row r="20" spans="1:5" ht="49.5" customHeight="1" x14ac:dyDescent="0.25">
      <c r="A20" s="11"/>
      <c r="B20" s="49" t="s">
        <v>141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27.95" customHeight="1" x14ac:dyDescent="0.25">
      <c r="A23" s="11"/>
      <c r="B23" s="52" t="s">
        <v>143</v>
      </c>
      <c r="C23" s="53">
        <f>100*-1150869/(61677207+731822)</f>
        <v>-1.8440745168459518</v>
      </c>
      <c r="D23" s="46" t="s">
        <v>144</v>
      </c>
      <c r="E23" s="11"/>
    </row>
    <row r="24" spans="1:5" ht="27.95" customHeight="1" x14ac:dyDescent="0.25">
      <c r="A24" s="11"/>
      <c r="B24" s="52" t="s">
        <v>145</v>
      </c>
      <c r="C24" s="53">
        <f>C19/C12*100</f>
        <v>-0.53078581652562828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iohJC+jTBzEA9hLpdmT/hCPHi1/HRU3TSLH7EWVC6UhmU81fRlZDQd9hEOz91Y29akuENk33zO4r0eVfpFMeZw==" saltValue="gXU10g9Q8fcrAAJeUJLbZ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34861292.019147612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768843.91608708748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-4066.8889185604371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-456237.56712478562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2331759.8270703866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37501591.306261741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-44308.632120721042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157</v>
      </c>
      <c r="C23" s="75">
        <v>37457282.67414102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rg22pT/MvrOOaO6PZQu/gEQL9WrIbSBt/Z0pYTrF4xVtNjziXrwNiQEiIiMT0BYGGkMT63hUX6HQoRwMs0gBwg==" saltValue="/ue1xqtbfUGfdOuR7J/WA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24324305.891257945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-486486.11782515893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250857.52431347998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24088677.297746267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-481773.54595492536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18529998.537083585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virksomhed'!E12+'1. Økonomisk ramme 2027'!C12</f>
        <v>-324748.01429545088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18205250.522788133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-481773.54595492536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rc+JqsL321CokOI/f9DtR1ICS8KTzLA+iEq6s1kXmutBY56+ko/OAUgBqJ5FLwxUdPdDKJnSHZ89FDwX5pmIyA==" saltValue="iYrawidCf4hftLrhHqnE3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2220379.9504969101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360488.91524334997</v>
      </c>
      <c r="D11" s="46" t="s">
        <v>31</v>
      </c>
      <c r="E11" s="11"/>
    </row>
    <row r="12" spans="1:5" ht="15" customHeight="1" x14ac:dyDescent="0.25">
      <c r="A12" s="11"/>
      <c r="B12" s="94"/>
      <c r="C12" s="95"/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2580868.8657402601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NpIRYMgDIS0zl6UwmlChOrsUcAMrNcaVulhBAlTjizmfxUqdzG0DssrfCospJnBQE6NW+3Pq9FTH0neez/0ASw==" saltValue="CT3UeD6IdVi39+Qpyx1OI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21020146.421107739</v>
      </c>
      <c r="D9" s="33">
        <v>20410709</v>
      </c>
      <c r="E9" s="33">
        <f>MAX(D9-C9,0)</f>
        <v>0</v>
      </c>
      <c r="F9" s="46" t="s">
        <v>31</v>
      </c>
      <c r="G9" s="11"/>
    </row>
    <row r="10" spans="1:7" ht="39" customHeight="1" x14ac:dyDescent="0.25">
      <c r="A10" s="11"/>
      <c r="B10" s="94" t="s">
        <v>137</v>
      </c>
      <c r="C10" s="33">
        <v>7414873.0495030899</v>
      </c>
      <c r="D10" s="33">
        <v>9635253</v>
      </c>
      <c r="E10" s="33">
        <f t="shared" ref="E10:E19" si="0">MAX(D10-C10,0)</f>
        <v>2220379.9504969101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121414.08475665</v>
      </c>
      <c r="D11" s="33">
        <v>481903</v>
      </c>
      <c r="E11" s="33">
        <f t="shared" si="0"/>
        <v>360488.91524334997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KNenH2QQg6VGPU1cAVaKevBsJUVSx8xpUhPg+pURZyuRSve9qEovqQYJNT97vfDIXiYCd6cqx98wKSefSKqC5w==" saltValue="qqL74fGn+SwQBP1sjxXxq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159560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35617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0</v>
      </c>
      <c r="D13" s="46" t="s">
        <v>31</v>
      </c>
      <c r="E13" s="33">
        <v>79540</v>
      </c>
      <c r="F13" s="46" t="s">
        <v>31</v>
      </c>
      <c r="G13" s="11"/>
    </row>
    <row r="14" spans="1:7" ht="15" customHeight="1" x14ac:dyDescent="0.25">
      <c r="A14" s="11"/>
      <c r="B14" s="115" t="s">
        <v>153</v>
      </c>
      <c r="C14" s="33">
        <v>0</v>
      </c>
      <c r="D14" s="46" t="s">
        <v>31</v>
      </c>
      <c r="E14" s="33">
        <v>93189</v>
      </c>
      <c r="F14" s="46" t="s">
        <v>31</v>
      </c>
      <c r="G14" s="11"/>
    </row>
    <row r="15" spans="1:7" ht="15" customHeight="1" x14ac:dyDescent="0.25">
      <c r="A15" s="11"/>
      <c r="B15" s="115" t="s">
        <v>154</v>
      </c>
      <c r="C15" s="33">
        <v>240061.02</v>
      </c>
      <c r="D15" s="46" t="s">
        <v>31</v>
      </c>
      <c r="E15" s="33">
        <v>167711</v>
      </c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240061.02</v>
      </c>
      <c r="D18" s="98" t="s">
        <v>31</v>
      </c>
      <c r="E18" s="97">
        <f>SUM(E10:E17)</f>
        <v>535617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-27.401004132876437</v>
      </c>
      <c r="D19" s="46" t="s">
        <v>31</v>
      </c>
      <c r="E19" s="33">
        <f>-E18*'8. Nøgletal'!C23</f>
        <v>-61.136304555562077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-4801.2204000000002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15595.90802690599</v>
      </c>
      <c r="D21" s="46" t="s">
        <v>31</v>
      </c>
      <c r="E21" s="33">
        <f>SUM(E18:E20)*'8. Nøgletal'!C9</f>
        <v>35507.353763007966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97">
        <f>SUM(C18:C21)</f>
        <v>250828.30662277312</v>
      </c>
      <c r="D22" s="98" t="s">
        <v>31</v>
      </c>
      <c r="E22" s="97">
        <f>SUM(E18:E21)</f>
        <v>571063.21745845233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Nsxtd4BQCqN/mCR/AIVcRBOsp/6lF+QXUakTTQAk9fYV3nyZ9ZwJV+EYCkt5NuiFdHzYeBXeVzRr+9LdIYrZw==" saltValue="VmhPjJMas+W6qZ6Ztuq8K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>
        <v>112836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156</v>
      </c>
      <c r="C11" s="33">
        <v>230805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158</v>
      </c>
      <c r="C12" s="33">
        <v>115068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458709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Elv8kY5KAsKBj/LFtV9i8gY63IpMifJZo06d86d8qb8eg5ZMjYbBn0qgRvch+IYdp4AavtG9DUYwjDtxAw3Zfg==" saltValue="ajtGKlCSC/4Hslk+UNYi0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HlefQZU9TevDe8022Y9X53JqIIPxHF7/rQ+qrq0fiQMOMJJUdvoZJhcaTtMoAHiyj+JVd4VP/pU9k+c9ygxocA==" saltValue="Mrkb9JjY87XWGtoQhEEPZ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139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VYx76T17WB3PpNwxnYM8akq2S+HKOFMJjRSLnshp2prfzqk0RbEKVdD8U7vQrAPSpSAxdDdxukYlwB6srbSxcA==" saltValue="Y8yjT7WQy4dEBYaOI2v3S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pKX1iWYSpDV/ym42XKdRJnIAWoL56uKm3/21BNeg2Jat/PbEsRGKhQZLI/zIFBEsvZrvi2UKjjjrgy9hvqcTTQ==" saltValue="yq9OgPcz7MM/CWbrFopSp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148</v>
      </c>
      <c r="C10" s="33">
        <v>0</v>
      </c>
      <c r="D10" s="46" t="s">
        <v>31</v>
      </c>
      <c r="E10" s="33">
        <v>843280.74834756402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843280.74834756402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899190.26196300751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EDXgslNMwovUNhb7jZBRqAIyfIpIPCT00HLv2etgRFS47YBEtmhq/IeMJhWbaovgd/6UF5+XdpOT5GFnB3OtHA==" saltValue="VlkiHtwN9SDOVT2Id+TTB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TDCgTrE/r3Ce/Rmbl7yy+jiwhuww8HhEIS8WVo0ejeLWarW2O3MDPDSF6Yfv75gMKlLJgyD0yfJJQZd2TVsiqQ==" saltValue="gKqVLOaZKbaSll0hKyP+a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9.14062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1.1414182999337601E-4</v>
      </c>
      <c r="D23" s="22"/>
    </row>
    <row r="24" spans="1:4" ht="15" customHeight="1" x14ac:dyDescent="0.25">
      <c r="A24" s="11"/>
      <c r="B24" s="44" t="s">
        <v>120</v>
      </c>
      <c r="C24" s="8">
        <v>1.7756577959327179E-2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yaAROiFHB9r61r+YmJwZLsY6wCe4G+M83ljymcS4yVp1ZrQ+4c11g5RhC2XkRpesoy7Sb6wXljiJygo3PutlHw==" saltValue="hxDAbJkn9jU6LSHK1MjCZ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2026-10-01T11:47:16Z</dcterms:modified>
</cp:coreProperties>
</file>