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Gørlev Vandforsyning A.m.b.a. (V003)\ØR2025\"/>
    </mc:Choice>
  </mc:AlternateContent>
  <xr:revisionPtr revIDLastSave="0" documentId="13_ncr:1_{6B5CF9EC-B7F2-41A7-95A5-D9435EFC55D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<sst xmlns="http://schemas.openxmlformats.org/spreadsheetml/2006/main" count="333" uniqueCount="144">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</sst>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4/OmoZ6qfgw/7s+K5VfF/T9xhOmfuQxkSuElHJ8mwZdZHj5lie09Y2vAv6NK/G7FpPB9P1rjrnWSijZ+rNcd5A==" saltValue="X4cSATtUNTtIk+PCl+fkP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sviak1MRyCDJ9Pmt7uRIQXFV869C0+7PxIIsf623rIhs8+MydoJmxroxjOuGuleEs963SWxuXuxikrvW6nrOxw==" saltValue="ma13GQuenwOovOoSFcFC4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tHt1H91bEfq1+V4Gw+xfdGgMrBrAuXJjb1r31KXRXkNejRkgOCCD5X7OdnxQCDipJsEx7ttgA1qE3jhHM1EU+A==" saltValue="UZwOkwmQ+jTO0V98p2Am7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20LaTNUQaBUdh+xjz8iyDIRdRfbK4L14jB+KlvHARQCmxx5qbPNe3gffbPWNGPK6mTMk+1Sya5y6phCWNrTV/w==" saltValue="ZNKBm5HeSUflulzWlQ+0b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pxTDHKn0cBUn4gGmqY+azVAhzhYKNtzzAuwPWKqqKATw5pVf+l+I5qPHpYQwSV9TSIcQ0AU74cR7TTLBubtgmw==" saltValue="CgB7msWDmKqvB3HqIQyRp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i3B+4Ccj6Kp2NkYUKOeQW0YTLoyv2QMCnZPXxQuaVtsw2+gUeZs5/PFJ6mq/xwHcMlurl3hrX49M7DJl69DHLA==" saltValue="RIkh+7Xn7Qy+9CG+H+FzB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kGMyo4q7yk5jqcSDxEAu1vBLAbESts6jdM+YOabLlfAqiKI1YJAYpPYQ8XZPiV4eSiuJzj+aZqJNqHIXJ25xCw==" saltValue="w+cakt3YuWSiehYE8PtY3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6149312.9425436035</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407699.44809064089</v>
      </c>
      <c r="D13" s="44" t="s">
        <v>3</v>
      </c>
      <c r="E13" s="1"/>
    </row>
    <row r="14" spans="1:5" ht="17.100000000000001" customHeight="1" x14ac:dyDescent="0.25">
      <c r="A14" s="1"/>
      <c r="B14" s="22" t="s">
        <v>36</v>
      </c>
      <c r="C14" s="8">
        <f>-SUM(C9,C10:C13)*'Fane 11. Nøgletal'!C16</f>
        <v>-111469.21064078216</v>
      </c>
      <c r="D14" s="44" t="s">
        <v>3</v>
      </c>
      <c r="E14" s="1"/>
    </row>
    <row r="15" spans="1:5" ht="15" customHeight="1" x14ac:dyDescent="0.25">
      <c r="A15" s="1"/>
      <c r="B15" s="41" t="s">
        <v>19</v>
      </c>
      <c r="C15" s="9">
        <f>SUM(C9,C10:C14)</f>
        <v>6445543.1799934618</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1163650.27996067</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7609193.4599541314</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7X4p6SLJU5XK3aihdKg7fmYz33jsimQ3OMkwZ/Yj6IGQxaudBZijBYtnl0sdOYyNmoUyMx0PfMsS4HdVELi6A==" saltValue="FRafuMR6YYIK0Q9uFs+Qx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6445543.1799934618</v>
      </c>
      <c r="D9" s="44" t="s">
        <v>3</v>
      </c>
      <c r="E9" s="1"/>
    </row>
    <row r="10" spans="1:5" ht="15" customHeight="1" x14ac:dyDescent="0.25">
      <c r="A10" s="1"/>
      <c r="B10" s="24" t="s">
        <v>17</v>
      </c>
      <c r="C10" s="7">
        <f>C9*'Fane 11. Nøgletal'!C11</f>
        <v>427339.51283356652</v>
      </c>
      <c r="D10" s="44" t="s">
        <v>3</v>
      </c>
      <c r="E10" s="1"/>
    </row>
    <row r="11" spans="1:5" ht="15" customHeight="1" x14ac:dyDescent="0.25">
      <c r="A11" s="1"/>
      <c r="B11" s="24" t="s">
        <v>36</v>
      </c>
      <c r="C11" s="7">
        <f>-SUM(C9:C10)*'Fane 11. Nøgletal'!C16</f>
        <v>-116839.00577805949</v>
      </c>
      <c r="D11" s="44" t="s">
        <v>3</v>
      </c>
      <c r="E11" s="1"/>
    </row>
    <row r="12" spans="1:5" ht="15" customHeight="1" x14ac:dyDescent="0.25">
      <c r="A12" s="1"/>
      <c r="B12" s="51" t="s">
        <v>19</v>
      </c>
      <c r="C12" s="9">
        <f>SUM(C9:C11)</f>
        <v>6756043.6870489689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1240800.2935220625</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7996843.9805710316</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wnH0zjlNqIO0YGVZfGWW41P90dcSKpzFyxCAjife7+qMeRt3rkXBi8pFU1qhWMqDXsobbxmdu50tS62MR9AQ==" saltValue="OxIkNyjeue7MSqnbafks8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6756043.6870489689</v>
      </c>
      <c r="D9" s="44" t="s">
        <v>3</v>
      </c>
      <c r="E9" s="1"/>
    </row>
    <row r="10" spans="1:5" ht="15" customHeight="1" x14ac:dyDescent="0.25">
      <c r="A10" s="1"/>
      <c r="B10" s="24" t="s">
        <v>17</v>
      </c>
      <c r="C10" s="7">
        <f>C9*'Fane 11. Nøgletal'!C11</f>
        <v>447925.69645134662</v>
      </c>
      <c r="D10" s="44" t="s">
        <v>3</v>
      </c>
      <c r="E10" s="1"/>
    </row>
    <row r="11" spans="1:5" ht="15" customHeight="1" x14ac:dyDescent="0.25">
      <c r="A11" s="1"/>
      <c r="B11" s="24" t="s">
        <v>36</v>
      </c>
      <c r="C11" s="7">
        <f>-SUM(C9:C10)*'Fane 11. Nøgletal'!C16</f>
        <v>-122467.47951950537</v>
      </c>
      <c r="D11" s="44" t="s">
        <v>3</v>
      </c>
      <c r="E11" s="1"/>
    </row>
    <row r="12" spans="1:5" x14ac:dyDescent="0.25">
      <c r="A12" s="1"/>
      <c r="B12" s="51" t="s">
        <v>19</v>
      </c>
      <c r="C12" s="9">
        <f>SUM(C9:C11)</f>
        <v>7081501.9039808102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1323065.3529825753</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8404567.2569633853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iDz3EE2ckAMHnwXdMMHPK8S+yLTdlABDkZYqit4QRpd69GIEOnTmcm5XVXhAipAq+4X3pjIs6X2PeZUir6lZQ==" saltValue="TN8QjMWuYVmZeE9jp+d3i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7081501.9039808102</v>
      </c>
      <c r="D9" s="44" t="s">
        <v>3</v>
      </c>
      <c r="E9" s="1"/>
    </row>
    <row r="10" spans="1:5" ht="15" customHeight="1" x14ac:dyDescent="0.25">
      <c r="A10" s="1"/>
      <c r="B10" s="24" t="s">
        <v>17</v>
      </c>
      <c r="C10" s="7">
        <f>C9*'Fane 11. Nøgletal'!C11</f>
        <v>469503.57623392768</v>
      </c>
      <c r="D10" s="44" t="s">
        <v>3</v>
      </c>
      <c r="E10" s="1"/>
    </row>
    <row r="11" spans="1:5" ht="15" customHeight="1" x14ac:dyDescent="0.25">
      <c r="A11" s="1"/>
      <c r="B11" s="24" t="s">
        <v>36</v>
      </c>
      <c r="C11" s="7">
        <f>-SUM(C9:C10)*'Fane 11. Nøgletal'!C16</f>
        <v>-128367.09316365056</v>
      </c>
      <c r="D11" s="44" t="s">
        <v>3</v>
      </c>
      <c r="E11" s="1"/>
    </row>
    <row r="12" spans="1:5" x14ac:dyDescent="0.25">
      <c r="A12" s="1"/>
      <c r="B12" s="51" t="s">
        <v>19</v>
      </c>
      <c r="C12" s="9">
        <f>SUM(C9:C11)</f>
        <v>7422638.3870510878</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1410784.5858853201</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8833422.9729364086</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A/FmXE2V4hlOWeY8SWPs6qoX3j+SZubImftLddPuJRhicm2Kr+3gFRPJutQhZzhvaeRPKf3Ikojl+Ay6TZsDg==" saltValue="QOhOO3iuMnMQlJRVi5hCr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6040613.3140794076</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215045.8339812269</v>
      </c>
      <c r="D13" s="44" t="s">
        <v>3</v>
      </c>
      <c r="E13" s="1"/>
    </row>
    <row r="14" spans="1:5" x14ac:dyDescent="0.25">
      <c r="A14" s="1"/>
      <c r="B14" s="22" t="s">
        <v>36</v>
      </c>
      <c r="C14" s="8">
        <v>-106346.2055170308</v>
      </c>
      <c r="D14" s="44" t="s">
        <v>3</v>
      </c>
      <c r="E14" s="1"/>
    </row>
    <row r="15" spans="1:5" x14ac:dyDescent="0.25">
      <c r="A15" s="1"/>
      <c r="B15" s="41" t="s">
        <v>19</v>
      </c>
      <c r="C15" s="9">
        <v>6149312.9425436035</v>
      </c>
      <c r="D15" s="47" t="s">
        <v>3</v>
      </c>
      <c r="E15" s="1"/>
    </row>
    <row r="16" spans="1:5" x14ac:dyDescent="0.25">
      <c r="A16" s="1"/>
      <c r="B16" s="46" t="s">
        <v>11</v>
      </c>
      <c r="C16" s="46"/>
      <c r="D16" s="46"/>
      <c r="E16" s="1"/>
    </row>
    <row r="17" spans="1:5" x14ac:dyDescent="0.25">
      <c r="A17" s="1"/>
      <c r="B17" s="47" t="s">
        <v>11</v>
      </c>
      <c r="C17" s="9">
        <v>3147603.22135616</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9296916.1638997644</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ovajQc7MZjlSayGoSbGWHkJLLAmPEur+0hxHyxwf0aoA4x1br745FkB6ICQa1JAQ4dHeRMdQj1dJQwRk2ffYrg==" saltValue="DcO5Q4LhKWeQhLGN8vs7o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990955</v>
      </c>
      <c r="D10" s="12" t="s">
        <v>3</v>
      </c>
      <c r="E10" s="1"/>
    </row>
    <row r="11" spans="1:5" x14ac:dyDescent="0.25">
      <c r="A11" s="1"/>
      <c r="B11" s="55" t="s">
        <v>139</v>
      </c>
      <c r="C11" s="56">
        <v>18401</v>
      </c>
      <c r="D11" s="12" t="s">
        <v>3</v>
      </c>
      <c r="E11" s="1"/>
    </row>
    <row r="12" spans="1:5" x14ac:dyDescent="0.25">
      <c r="A12" s="1"/>
      <c r="B12" s="55" t="s">
        <v>140</v>
      </c>
      <c r="C12" s="56">
        <v>14087</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1023443</v>
      </c>
      <c r="D18" s="11" t="s">
        <v>3</v>
      </c>
      <c r="E18" s="1"/>
    </row>
    <row r="19" spans="1:5" x14ac:dyDescent="0.25">
      <c r="A19" s="1"/>
      <c r="B19" s="65" t="s">
        <v>105</v>
      </c>
      <c r="C19" s="10">
        <f>C18*(1+'Fane 11. Nøgletal'!C11)^2</f>
        <v>1163650.27996067</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ozk8z3tdMEltxrXMSU/kGI7TSmBM7nhdlRybH+KSl9XZNH7QBb3G3hsTsxVPpSfgW0+dZzMFGYLu5NpX8ffvlg==" saltValue="bysmwr1KYzNnsdjN+/Omv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905096.88623054419</v>
      </c>
      <c r="D9" s="12" t="s">
        <v>3</v>
      </c>
      <c r="E9" s="1"/>
    </row>
    <row r="10" spans="1:5" x14ac:dyDescent="0.25">
      <c r="A10" s="1"/>
      <c r="B10" s="49" t="s">
        <v>122</v>
      </c>
      <c r="C10" s="8">
        <v>439767.28098875005</v>
      </c>
      <c r="D10" s="12" t="s">
        <v>3</v>
      </c>
      <c r="E10" s="1"/>
    </row>
    <row r="11" spans="1:5" x14ac:dyDescent="0.25">
      <c r="A11" s="1"/>
      <c r="B11" s="65"/>
      <c r="C11" s="20"/>
      <c r="D11" s="66"/>
      <c r="E11" s="1"/>
    </row>
    <row r="12" spans="1:5" ht="52.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905096.88623054419</v>
      </c>
      <c r="D16" s="12" t="s">
        <v>3</v>
      </c>
      <c r="E16" s="1"/>
    </row>
    <row r="17" spans="1:5" ht="26.25" x14ac:dyDescent="0.25">
      <c r="A17" s="1"/>
      <c r="B17" s="62" t="s">
        <v>143</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8498143.3129006885</v>
      </c>
      <c r="D21" s="12" t="s">
        <v>3</v>
      </c>
      <c r="E21" s="1"/>
    </row>
    <row r="22" spans="1:5" x14ac:dyDescent="0.25">
      <c r="A22" s="1"/>
      <c r="B22" s="49" t="s">
        <v>129</v>
      </c>
      <c r="C22" s="8">
        <v>4893462</v>
      </c>
      <c r="D22" s="12" t="s">
        <v>3</v>
      </c>
      <c r="E22" s="1"/>
    </row>
    <row r="23" spans="1:5" x14ac:dyDescent="0.25">
      <c r="A23" s="1"/>
      <c r="B23" s="49" t="s">
        <v>24</v>
      </c>
      <c r="C23" s="8">
        <v>0</v>
      </c>
      <c r="D23" s="12" t="s">
        <v>3</v>
      </c>
      <c r="E23" s="1"/>
    </row>
    <row r="24" spans="1:5" x14ac:dyDescent="0.25">
      <c r="A24" s="1"/>
      <c r="B24" s="48" t="s">
        <v>130</v>
      </c>
      <c r="C24" s="54">
        <f>C21-C22-C23</f>
        <v>3604681.3129006885</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ybjGqDpKs9wfnPDcBm4WKIEhKeksLDqWB6NnrL4LRz33W/Ug5bDFd+XZZP3RS2bLGAFDqITHbo4nCTnJipDiQw==" saltValue="ifSf6W9VSw2btXjlr8bVW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zs1Vh4IiOG49F82KvauxaK6Pcz6nuZ4n1aL63EynW4BoekLlJKZNZlfvhhoLZF+yUxF1gc87PTTF7QnPVhkOw==" saltValue="azVp2X2COlpThL/b3pyFd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2024-08-13T09:20:25Z</dcterms:modified>
</cp:coreProperties>
</file>