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Albertslund AS (V08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<sst xmlns="http://schemas.openxmlformats.org/spreadsheetml/2006/main" count="622" uniqueCount="255">
  <si>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</si>
  <si>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</si>
  <si>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</si>
  <si>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</si>
  <si>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</si>
  <si>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</si>
  <si>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</si>
  <si>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</si>
  <si>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</si>
  <si>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</si>
  <si>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</si>
  <si>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</si>
  <si>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</si>
  <si>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</si>
  <si>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</si>
  <si>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</si>
  <si>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</si>
  <si>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</si>
  <si>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</si>
  <si>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</si>
  <si>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</si>
  <si>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</si>
  <si>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</si>
  <si>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</si>
  <si>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</si>
  <si>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</si>
  <si>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</si>
  <si>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</si>
  <si>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</si>
  <si>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</si>
  <si>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</si>
  <si>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</si>
  <si>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</si>
  <si>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</si>
  <si>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</si>
  <si>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</si>
  <si>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</si>
  <si>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</si>
  <si>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</si>
  <si>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</si>
  <si>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</si>
  <si>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</si>
  <si>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</si>
  <si>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</si>
  <si>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</si>
  <si>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</si>
  <si>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</si>
  <si>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</si>
  <si>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</si>
  <si>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</si>
  <si>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</si>
  <si>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</si>
  <si>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</si>
  <si>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</si>
  <si>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</si>
  <si>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</si>
  <si>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</si>
  <si>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</si>
  <si>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</si>
  <si>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</si>
  <si>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</si>
  <si>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</si>
  <si>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</si>
  <si>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</si>
  <si>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</si>
  <si>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</si>
  <si>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</si>
  <si>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</si>
  <si>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</si>
  <si>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</si>
  <si>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</si>
  <si>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</si>
  <si>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</si>
  <si>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</si>
  <si>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</si>
  <si>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</si>
  <si>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</si>
  <si>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</si>
  <si>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</si>
  <si>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</si>
  <si>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</si>
  <si>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</si>
  <si>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</si>
  <si>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</si>
  <si>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</si>
  <si>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</si>
  <si>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</si>
  <si>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</si>
  <si>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</si>
  <si>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</si>
  <si>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</si>
  <si>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</si>
  <si>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</si>
  <si>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</si>
  <si>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</si>
  <si>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</si>
  <si>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</si>
  <si>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</si>
  <si>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</si>
  <si>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</si>
  <si>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</si>
  <si>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</si>
  <si>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</si>
  <si>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</si>
  <si>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</si>
  <si>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</si>
  <si>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</si>
  <si>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</si>
  <si>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</si>
  <si>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</si>
  <si>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</si>
  <si>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</si>
  <si>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</si>
  <si>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</si>
  <si>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</si>
  <si>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</si>
  <si>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</si>
  <si>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</si>
  <si>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</si>
  <si>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</si>
  <si>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</si>
  <si>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</si>
  <si>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</si>
  <si>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</si>
  <si>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</si>
  <si>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</si>
  <si>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</si>
  <si>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</si>
  <si>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</si>
  <si>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</si>
  <si>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</si>
  <si>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</si>
  <si>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</si>
  <si>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</si>
  <si>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</si>
  <si>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</si>
  <si>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</si>
  <si>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</si>
  <si>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</si>
  <si>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</si>
  <si>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</si>
  <si>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</si>
  <si>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</si>
  <si>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</si>
  <si>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</si>
  <si>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</si>
  <si>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</si>
  <si>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</si>
  <si>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</si>
  <si>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</si>
  <si>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</si>
  <si>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</si>
  <si>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</si>
  <si>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</si>
  <si>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</si>
  <si>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</si>
  <si>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</si>
  <si>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</si>
  <si>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</si>
  <si>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</si>
  <si>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</si>
  <si>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</si>
  <si>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</si>
  <si>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</si>
  <si>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</si>
  <si>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</si>
  <si>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</si>
  <si>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</si>
  <si>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</si>
  <si>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</si>
  <si>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</si>
  <si>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</si>
  <si>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</si>
  <si>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</si>
  <si>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</si>
  <si>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</si>
  <si>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</si>
  <si>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</si>
  <si>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</si>
  <si>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</si>
  <si>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</si>
  <si>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</si>
  <si>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</si>
  <si>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</si>
  <si>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</si>
  <si>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</si>
  <si>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</si>
  <si>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</si>
  <si>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</si>
  <si>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</si>
  <si>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</si>
  <si>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</si>
  <si>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</si>
  <si>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</si>
  <si>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</si>
  <si>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</si>
  <si>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</si>
  <si>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</si>
  <si>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</si>
  <si>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</si>
  <si>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</si>
  <si>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</si>
  <si>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</si>
  <si>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</si>
  <si>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</si>
  <si>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</si>
  <si>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</si>
  <si>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</si>
  <si>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</si>
  <si>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</si>
  <si>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</si>
  <si>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</si>
  <si>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</si>
  <si>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</si>
  <si>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</si>
  <si>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</si>
  <si>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</si>
  <si>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</si>
  <si>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</si>
  <si>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</si>
  <si>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</si>
  <si>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</si>
  <si>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</si>
  <si>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</si>
  <si>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</si>
  <si>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</si>
  <si>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</si>
  <si>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Elektroniske målere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</si>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</sst>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4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WEYXb1VPIK77myqt2+XlDwNFUgCKWsOjyi6ajxgJX654184KL6iJSswt7/1+6EDQcih0cpwrOi74rhyonl/3A==" saltValue="6iujjRWaWsCivSyfb9TSu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47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2" t="s">
        <v>229</v>
      </c>
      <c r="C10" s="9">
        <v>7906243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230</v>
      </c>
      <c r="C11" s="9">
        <v>49449</v>
      </c>
      <c r="D11" s="14" t="s">
        <v>3</v>
      </c>
      <c r="E11" s="1"/>
      <c r="F11" s="1"/>
    </row>
    <row r="12" spans="1:6" x14ac:dyDescent="0.25">
      <c r="A12" s="1"/>
      <c r="B12" s="62" t="s">
        <v>231</v>
      </c>
      <c r="C12" s="9">
        <v>3646867</v>
      </c>
      <c r="D12" s="14" t="s">
        <v>3</v>
      </c>
      <c r="E12" s="1"/>
      <c r="F12" s="1"/>
    </row>
    <row r="13" spans="1:6" x14ac:dyDescent="0.25">
      <c r="A13" s="1"/>
      <c r="B13" s="62" t="s">
        <v>232</v>
      </c>
      <c r="C13" s="9">
        <v>1008</v>
      </c>
      <c r="D13" s="14" t="s">
        <v>3</v>
      </c>
      <c r="E13" s="1"/>
      <c r="F13" s="1"/>
    </row>
    <row r="14" spans="1:6" x14ac:dyDescent="0.25">
      <c r="A14" s="1"/>
      <c r="B14" s="62" t="s">
        <v>233</v>
      </c>
      <c r="C14" s="9">
        <v>132439</v>
      </c>
      <c r="D14" s="14" t="s">
        <v>3</v>
      </c>
      <c r="E14" s="1"/>
      <c r="F14" s="1"/>
    </row>
    <row r="15" spans="1:6" x14ac:dyDescent="0.25">
      <c r="A15" s="1"/>
      <c r="B15" s="50" t="s">
        <v>205</v>
      </c>
      <c r="C15" s="12">
        <f>SUM(C10:C14)</f>
        <v>11736006</v>
      </c>
      <c r="D15" s="13" t="s">
        <v>3</v>
      </c>
      <c r="E15" s="1"/>
      <c r="F15" s="1"/>
    </row>
    <row r="16" spans="1:6" x14ac:dyDescent="0.25">
      <c r="A16" s="1"/>
      <c r="B16" s="50" t="s">
        <v>206</v>
      </c>
      <c r="C16" s="12">
        <f>C15*(1+'Fane 12. Nøgletal'!C14)^2</f>
        <v>11813591.444705341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rmO30Jk+AnO593HRXJmiCuNNVIvU7Tcz92rdlGmQAEaj0iSXKh3ej3eLC7zbQfHMf0cmhmd2VeRSjYjVTsKBSA==" saltValue="grE3veC0cmIGz6CKOmK9U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236</v>
      </c>
      <c r="C8" s="116"/>
      <c r="D8" s="116"/>
      <c r="E8" s="116"/>
      <c r="F8" s="117"/>
      <c r="G8" s="1"/>
    </row>
    <row r="9" spans="1:7" x14ac:dyDescent="0.25">
      <c r="A9" s="1"/>
      <c r="B9" s="112" t="s">
        <v>237</v>
      </c>
      <c r="C9" s="113"/>
      <c r="D9" s="114"/>
      <c r="E9" s="9">
        <v>-399506.45368415862</v>
      </c>
      <c r="F9" s="14" t="s">
        <v>3</v>
      </c>
      <c r="G9" s="1"/>
    </row>
    <row r="10" spans="1:7" x14ac:dyDescent="0.25">
      <c r="A10" s="1"/>
      <c r="B10" s="112" t="s">
        <v>238</v>
      </c>
      <c r="C10" s="113"/>
      <c r="D10" s="114"/>
      <c r="E10" s="9">
        <v>947600.0036615245</v>
      </c>
      <c r="F10" s="14" t="s">
        <v>3</v>
      </c>
      <c r="G10" s="1"/>
    </row>
    <row r="11" spans="1:7" x14ac:dyDescent="0.25">
      <c r="A11" s="1"/>
      <c r="B11" s="112" t="s">
        <v>239</v>
      </c>
      <c r="C11" s="113"/>
      <c r="D11" s="114"/>
      <c r="E11" s="9">
        <v>-392379.91474203765</v>
      </c>
      <c r="F11" s="14" t="s">
        <v>3</v>
      </c>
      <c r="G11" s="1"/>
    </row>
    <row r="12" spans="1:7" x14ac:dyDescent="0.25">
      <c r="A12" s="1"/>
      <c r="B12" s="112" t="s">
        <v>240</v>
      </c>
      <c r="C12" s="113"/>
      <c r="D12" s="114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91" t="s">
        <v>241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242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243</v>
      </c>
      <c r="C17" s="113"/>
      <c r="D17" s="114"/>
      <c r="E17" s="9">
        <v>0</v>
      </c>
      <c r="F17" s="14" t="s">
        <v>3</v>
      </c>
      <c r="G17" s="1"/>
    </row>
    <row r="18" spans="1:7" x14ac:dyDescent="0.25">
      <c r="A18" s="1"/>
      <c r="B18" s="112" t="s">
        <v>244</v>
      </c>
      <c r="C18" s="113"/>
      <c r="D18" s="114"/>
      <c r="E18" s="9">
        <v>0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91" t="s">
        <v>245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207</v>
      </c>
      <c r="C22" s="60"/>
      <c r="D22" s="60"/>
      <c r="E22" s="60"/>
      <c r="F22" s="61"/>
      <c r="G22" s="1"/>
    </row>
    <row r="23" spans="1:7" x14ac:dyDescent="0.25">
      <c r="A23" s="1"/>
      <c r="B23" s="56" t="s">
        <v>208</v>
      </c>
      <c r="C23" s="57"/>
      <c r="D23" s="58"/>
      <c r="E23" s="9">
        <v>22629345.643218786</v>
      </c>
      <c r="F23" s="14" t="s">
        <v>3</v>
      </c>
      <c r="G23" s="1"/>
    </row>
    <row r="24" spans="1:7" x14ac:dyDescent="0.25">
      <c r="A24" s="1"/>
      <c r="B24" s="56" t="s">
        <v>209</v>
      </c>
      <c r="C24" s="57"/>
      <c r="D24" s="58"/>
      <c r="E24" s="9">
        <v>26235880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3" t="s">
        <v>252</v>
      </c>
      <c r="C26" s="64"/>
      <c r="D26" s="65"/>
      <c r="E26" s="45">
        <f>E23-(E24-E25)</f>
        <v>-3606534.3567812145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246</v>
      </c>
      <c r="C29" s="116"/>
      <c r="D29" s="116"/>
      <c r="E29" s="116"/>
      <c r="F29" s="117"/>
      <c r="G29" s="1"/>
    </row>
    <row r="30" spans="1:7" x14ac:dyDescent="0.25">
      <c r="A30" s="1"/>
      <c r="B30" s="133" t="s">
        <v>247</v>
      </c>
      <c r="C30" s="134"/>
      <c r="D30" s="135"/>
      <c r="E30" s="7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248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253</v>
      </c>
      <c r="C34" s="138"/>
      <c r="D34" s="139"/>
      <c r="E34" s="9">
        <v>2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-3051314.2678617276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-762828.56696543191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91" t="s">
        <v>251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/A92aLoHXT32YoB1H9F/KWm4CmLItPpQ+95eK0U/9bWLCYO2Eegtw21C4k595gR61t99NJxm2ivG6rKj2Z4Hw==" saltValue="4PWD63w5I9ttOIcd/PzDyw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3:F4"/>
    <mergeCell ref="B17:D17"/>
    <mergeCell ref="B9:D9"/>
    <mergeCell ref="B8:F8"/>
    <mergeCell ref="B10:D10"/>
    <mergeCell ref="B11:D11"/>
    <mergeCell ref="B29:F29"/>
    <mergeCell ref="B30:D30"/>
    <mergeCell ref="B37:D37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254</v>
      </c>
      <c r="C10" s="6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0MIo9zxkFFDWmDqJm18wyUR6eNWUKYQoNMgQ0eTxcA6o1JMOm1PK+91RoOU+h66yLb5zPkNq2zOXtK9eVoHvg==" saltValue="KmpwliZkOP9ndDREFxbCV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0</v>
      </c>
      <c r="D11" s="14" t="s">
        <v>3</v>
      </c>
      <c r="E11" s="9">
        <v>694335</v>
      </c>
      <c r="F11" s="14" t="s">
        <v>3</v>
      </c>
      <c r="G11" s="1"/>
    </row>
    <row r="12" spans="1:7" x14ac:dyDescent="0.25">
      <c r="A12" s="1"/>
      <c r="B12" s="50" t="s">
        <v>136</v>
      </c>
      <c r="C12" s="12">
        <f>SUM(C10:C11)</f>
        <v>0</v>
      </c>
      <c r="D12" s="13" t="s">
        <v>3</v>
      </c>
      <c r="E12" s="12">
        <f>SUM(E10:E11)</f>
        <v>694335</v>
      </c>
      <c r="F12" s="13" t="s">
        <v>3</v>
      </c>
      <c r="G12" s="1"/>
    </row>
    <row r="13" spans="1:7" x14ac:dyDescent="0.25">
      <c r="A13" s="1"/>
      <c r="B13" s="50" t="s">
        <v>210</v>
      </c>
      <c r="C13" s="12">
        <f>C12*(1+'Fane 12. Nøgletal'!C14)</f>
        <v>0</v>
      </c>
      <c r="D13" s="13" t="s">
        <v>3</v>
      </c>
      <c r="E13" s="12">
        <f>E12*(1+'Fane 12. Nøgletal'!C14)</f>
        <v>696626.30550000002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6//qRCWANq9jI9NXzgTK0h9sw953+Jctn6sw91jGWT/2PrldrtUaYrf+9yoSU2qCpn6W3am3AjGeyKK9jeWsg==" saltValue="23mWgb1lnomvW2vJ9AOlP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234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234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234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234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5o962ENdYvvOO2RUCmiaSagd/gAJzWtaX9oNZw3UhuZt/O+irEkX+IwoxLWiJLpOAmEKq7pVKIWWU/MzpXqXQ==" saltValue="cNK9qVRdrNpfmp7Zh2Yog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2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K0cXEvIFY7WcKeY/QKl8QazSBR5FfUGT45JL/NfNTf0VNkhQp46kgcMdsOR89Xm8tiBPmqZ02TBqdeO1ZXmGTQ==" saltValue="MqRWfEMLnRA8VMpIIIJNx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235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235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235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41nENq16MyQoIjx9YkDSr6UBDkRLz7n7wWJkTesznk2eUXGvEzHJrUpKmCyzyCqUjfb8qM3ejFoBOtaH4WMzA==" saltValue="H2YV+YYNapnH0xMfa/OWS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69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218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qm/+sPKcU74B4DwND+qm4wpnrCYa7dMuK9i/q3PJzaIhlPz3cgvOcY4/0gnw0IjOE2W6d60bBXexmLR7BWHd8g==" saltValue="RcEVVYy9KaBhAjrumnKu3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10553035.04670804</v>
      </c>
      <c r="D9" s="8" t="s">
        <v>3</v>
      </c>
      <c r="E9" s="1"/>
    </row>
    <row r="10" spans="1:5" x14ac:dyDescent="0.25">
      <c r="A10" s="1"/>
      <c r="B10" s="46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26586.155160066675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696626.30550000002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131045.89437798809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-50409.030518020467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-129659.26934384542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-146387.11898432358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11054251.82773984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omk.'!C16</f>
        <v>11813591.444705341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1"/>
      <c r="D31" s="20"/>
      <c r="E31" s="1"/>
    </row>
    <row r="32" spans="1:5" x14ac:dyDescent="0.25">
      <c r="A32" s="1"/>
      <c r="B32" s="66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22867843.27244518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AlBG2DuEkrXD0bmscg9vFzECGD9rKpCqp5eKFtU5D8KBxLPW/EryoCWqDhpQX3Jx94fox0XD5zj73GvstL+nBg==" saltValue="gf6ZWLDKUKj6Z/ySvZwwI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11054251.82773984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36479.031031541475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-49124.626283192374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-127485.40203402651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-81662.044879959009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10832458.785574203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omk.'!C16*(1+'Fane 12. Nøgletal'!C14)</f>
        <v>11852576.29647287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-762828.56696543191</v>
      </c>
      <c r="D24" s="11" t="s">
        <v>3</v>
      </c>
      <c r="E24" s="1"/>
    </row>
    <row r="25" spans="1:5" x14ac:dyDescent="0.25">
      <c r="A25" s="1"/>
      <c r="B25" s="36" t="s">
        <v>225</v>
      </c>
      <c r="C25" s="51"/>
      <c r="D25" s="20"/>
      <c r="E25" s="1"/>
    </row>
    <row r="26" spans="1:5" x14ac:dyDescent="0.25">
      <c r="A26" s="1"/>
      <c r="B26" s="66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21922206.515081644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m2V9VvRMJ4u2f7WAxlX8qQgRcn0KfX248KUusyQdD0hnRuJymxuEXhM70LWMTTwYYG181W7uluTORwoVc6pBpA==" saltValue="WILOjCA1fH3u2q6tCvB9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10832458.785574203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35747.113992394872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-48138.987410622292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-125347.98178352404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-80718.942989567557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10613999.987382885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Nøgletal'!C14)^2</f>
        <v>11891689.79825123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-762828.56696543191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1"/>
      <c r="D24" s="20"/>
      <c r="E24" s="1"/>
    </row>
    <row r="25" spans="1:5" ht="15" customHeight="1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187</v>
      </c>
      <c r="C26" s="12">
        <f>SUM(C15,C17,C21,C23,C25)</f>
        <v>21742861.218668684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1o5qw7shWV+S4/R3NZYzrPXVTCCukcxwqELPD6bvxEVR8uezqUNcQ5XCNu2ryOrH7wtmlc5O3BHmuYAF46QRcQ==" saltValue="ZbVzoPJ3w1XAsVyBkA8Ks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189</v>
      </c>
      <c r="C8" s="7">
        <f>'Fane 2.3. Økonomisk ramme 2024'!C15</f>
        <v>10613999.987382885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35026.199958363519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-47168.165776860216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-123246.39752094149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-79786.732832011927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10398824.891211435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omk.'!C16*(1+'Fane 12. Nøgletal'!C14)^3</f>
        <v>11930932.374585461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-762828.56696543191</v>
      </c>
      <c r="D23" s="11" t="s">
        <v>3</v>
      </c>
      <c r="E23" s="1"/>
    </row>
    <row r="24" spans="1:5" x14ac:dyDescent="0.25">
      <c r="A24" s="1"/>
      <c r="B24" s="36" t="s">
        <v>225</v>
      </c>
      <c r="C24" s="51"/>
      <c r="D24" s="20"/>
      <c r="E24" s="1"/>
    </row>
    <row r="25" spans="1:5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190</v>
      </c>
      <c r="C26" s="12">
        <f>SUM(C15,C17,C21,C23,C25)</f>
        <v>21566928.698831465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ixyWp2d+ucKSz/hDygd5tCER3EUKOTCI+AWkURCBqbRTJ7iQEbW0hOGtcA7SAQgxSP5f5ngH6iEdnYny6nJGXQ==" saltValue="1WnJG1mrUfq1YDkayFX2f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224</v>
      </c>
      <c r="C8" s="51"/>
      <c r="D8" s="51"/>
      <c r="E8" s="51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10711948.230506236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27132.021000000001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131016.77906837608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-48147.363874284092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-130710.70626504142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-138203.91372724532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10553035.04670804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11960918.185630681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1"/>
      <c r="F23" s="51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0</v>
      </c>
      <c r="F28" s="11" t="s">
        <v>3</v>
      </c>
      <c r="G28" s="1"/>
    </row>
    <row r="29" spans="1:7" x14ac:dyDescent="0.25">
      <c r="A29" s="1"/>
      <c r="B29" s="50" t="s">
        <v>249</v>
      </c>
      <c r="C29" s="51"/>
      <c r="D29" s="51"/>
      <c r="E29" s="51"/>
      <c r="F29" s="20"/>
      <c r="G29" s="1"/>
    </row>
    <row r="30" spans="1:7" ht="15.6" customHeight="1" x14ac:dyDescent="0.25">
      <c r="A30" s="1"/>
      <c r="B30" s="105" t="s">
        <v>250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22513953.232338719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6pzpjDk6m2y5J1Nj7hitsUopbiaUvmmM8gqhz1CziCr0iVjOT8T6pzrf+yJdHEFttdrnuaoZwm0OkFr78pRPg==" saltValue="NFVuN8fSfDWJrsL0ZzRD8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6705662.2693091314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134113.24538618262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6655007.6965267705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133100.15393053542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6632127.7800661111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-20864.781339149729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132225.25997453922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6588533.4765373375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131770.66953074676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6535535.3132520709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130710.70626504142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6482963.4671922708</v>
      </c>
      <c r="H35" s="14" t="s">
        <v>3</v>
      </c>
      <c r="I35" s="1"/>
    </row>
    <row r="36" spans="1:9" x14ac:dyDescent="0.25">
      <c r="A36" s="1"/>
      <c r="B36" s="37" t="s">
        <v>193</v>
      </c>
      <c r="C36" s="57"/>
      <c r="D36" s="57"/>
      <c r="E36" s="57"/>
      <c r="F36" s="58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129659.26934384542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6374270.1017013257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127485.40203402651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6267399.0891762022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125347.98178352404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6162319.8760470748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123246.39752094149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BZMuqy4ZqGteR3WoiPD6nXfTnIdwCa5bG5nfZ5bKp07//Q2M3eVUBZWc/C5vmCRN9fQbD74VBXHfsCeR/sIzvA==" saltValue="2mhJywA0YCM3JadOhcutt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4313685.7546534799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39254.540367346672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4328716.490707567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39391.320065438864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4361814.76602598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95302.436928426381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111438.23576164998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39746.432316829683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4605345.8786073728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383503.68951018294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50958.013925973341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4998133.8311527194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27463.031656200001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138203.91372724529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4947019.1430604709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26673.889472094899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698925.1723081501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146387.11898432358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5517705.7351323655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81662.044879959009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5453982.6344302399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80718.942989567557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5390995.4616224272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79786.732832011927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xRD+pUhrdTHoVHPPCcdhvEvfUvggdDeuXEAx6WRYtX3c5PTbzxZvEN1WojB/0ZzrJbz4t1eE1GZcXGYV1Ak36g==" saltValue="5Hl16Y/8GQk2ai6XMiLW2w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1.9545662145867178E-2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4.429340762907517E-3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TG9QYYrEVkJIs58u0tuT9Q8QJNXHv4HpgHa8XZiAJxMOtgpogDWmgu5NYjVor1ZxtRG0saZObSYt1ZNNFHLog==" saltValue="LJoR8W2Lza1aEXJIZb0s/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2021-09-01T12:47:14Z</dcterms:modified>
</cp:coreProperties>
</file>