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Mariagerfjord Vand AS (S066)\ØR2027\"/>
    </mc:Choice>
  </mc:AlternateContent>
  <xr:revisionPtr revIDLastSave="0" documentId="13_ncr:1_{D1994488-E748-46EC-BC28-91AD88DA9ACC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6" i="12" s="1"/>
  <c r="C20" i="3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E9" i="8"/>
  <c r="C9" i="7" s="1"/>
  <c r="C25" i="7"/>
  <c r="C18" i="3" s="1"/>
  <c r="C16" i="6"/>
  <c r="C12" i="11" l="1"/>
  <c r="C19" i="3" s="1"/>
  <c r="C13" i="3"/>
  <c r="C12" i="3"/>
  <c r="C10" i="7"/>
  <c r="C20" i="7" s="1"/>
  <c r="C11" i="4" s="1"/>
  <c r="C12" i="4" s="1"/>
  <c r="C15" i="4" s="1"/>
  <c r="C19" i="4" s="1"/>
  <c r="C24" i="4" s="1"/>
  <c r="C19" i="9"/>
  <c r="C21" i="9" s="1"/>
  <c r="C22" i="9" s="1"/>
  <c r="E20" i="9"/>
  <c r="C12" i="13"/>
  <c r="C11" i="6" s="1"/>
  <c r="C12" i="6" s="1"/>
  <c r="C13" i="6" s="1"/>
  <c r="E21" i="9"/>
  <c r="E22" i="9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<sst xmlns="http://schemas.openxmlformats.org/spreadsheetml/2006/main" count="331" uniqueCount="153">
  <si>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</si>
  <si>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</si>
  <si>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</si>
  <si>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</si>
  <si>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</si>
  <si>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</si>
  <si>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</si>
  <si>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</si>
  <si>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</si>
  <si>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</si>
  <si>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</si>
  <si>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</si>
  <si>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</si>
  <si>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</si>
  <si>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</si>
  <si>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</si>
  <si>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</si>
  <si>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</si>
  <si>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</si>
  <si>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</si>
  <si>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</si>
  <si>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</si>
  <si>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</si>
  <si>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</si>
  <si>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</si>
  <si>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</si>
  <si>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</si>
  <si>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</si>
  <si>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</si>
  <si>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</si>
  <si>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</si>
  <si>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</si>
  <si>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</si>
  <si>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</si>
  <si>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</si>
  <si>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</si>
  <si>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</si>
  <si>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</si>
  <si>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</si>
  <si>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</si>
  <si>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</si>
  <si>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</si>
  <si>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</si>
  <si>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</si>
  <si>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</si>
  <si>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</si>
  <si>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</si>
  <si>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</si>
  <si>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</si>
  <si>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</si>
  <si>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</si>
  <si>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</si>
  <si>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</si>
  <si>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</si>
  <si>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</si>
  <si>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</si>
  <si>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</si>
  <si>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</si>
  <si>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</si>
  <si>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</si>
  <si>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</si>
  <si>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</si>
  <si>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</si>
  <si>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</si>
  <si>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</si>
  <si>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</si>
  <si>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</si>
  <si>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</si>
  <si>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</si>
  <si>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</si>
  <si>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</si>
  <si>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</si>
  <si>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</si>
  <si>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</si>
  <si>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</si>
  <si>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</si>
  <si>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</si>
  <si>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</si>
  <si>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</si>
  <si>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</si>
  <si>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</si>
  <si>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</si>
  <si>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</si>
  <si>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</si>
  <si>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</si>
  <si>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</si>
  <si>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</si>
  <si>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</si>
  <si>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</si>
  <si>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</si>
  <si>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</si>
  <si>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</si>
  <si>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</si>
  <si>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</si>
  <si>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</si>
  <si>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</si>
  <si>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</si>
  <si>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</si>
  <si>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</si>
  <si>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</si>
  <si>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</si>
  <si>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</si>
  <si>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</si>
  <si>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</si>
  <si>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</si>
  <si>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</si>
  <si>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</si>
  <si>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</si>
  <si>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</si>
  <si>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</si>
  <si>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</si>
  <si>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</si>
  <si>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</si>
  <si>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</si>
  <si>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</si>
  <si>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</si>
  <si>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</si>
  <si>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</si>
  <si>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</si>
  <si>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</si>
  <si>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</si>
  <si>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</si>
  <si>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</si>
  <si>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</si>
  <si>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</si>
  <si>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</si>
  <si>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</si>
  <si>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</si>
  <si>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</si>
  <si>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</si>
  <si>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</si>
  <si>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</si>
  <si>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</si>
  <si>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</si>
  <si>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</si>
  <si>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</si>
  <si>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</si>
  <si>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</si>
  <si>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</si>
  <si>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</si>
  <si>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</si>
  <si>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</si>
  <si>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</si>
  <si>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</si>
  <si>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</si>
  <si>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</si>
  <si>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</si>
  <si>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</si>
  <si>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</si>
  <si>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Køb af ydelser og produkter fra andre vandselskaber reguleret af vandsektorloven</t>
  </si>
  <si>
    <t>Erstatninger</t>
  </si>
  <si>
    <t>Gebyr til Miljøstyrelsen</t>
  </si>
  <si>
    <t>Ingen engangstillæg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</si>
</sst>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3yJOWwjNa2ocBhwL2eS18uz1VZsCWk9AUy8P7E3d/qC61ihCGnP0KOm58yx7zPLYHaq+fuHCjcW/gmwCaksQAQ==" saltValue="9HJSBJ32frvKzSy0dPV2w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V34KzcX1kI/QQP7mda8kKHVwsHInZtt70/2B0J7i6o1s7kgISWC6Au+o+EbACG7h9pCMS7+6wFw0mrXbxZQUnA==" saltValue="Khb+SQ0PXBK7zwkeEe/gs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141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z6rsOP+pY2qyasabNzX0QjAmEWuEpXkV1CvRn8/0qWInq5UCBKbLKzVeTJU6cqSc1ojQfPR25SLUVzLaOxEXmA==" saltValue="r9g7jfj33YCKFKdb3Renc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VZJTBMVvOXAV9hvcUmaLXCd6cHMwEwvdJwg4qgBBp1djLMOFmQLOexI9qQ1n51zC+YYV3XNUKZB/P/9K9EtmTw==" saltValue="pHN5h+037zcb01fPOz/qG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LEgLmCFiMBzeCyJtppFWrGalksEJOYHxe+DXkdnkZEhniTiSQrtuU3GuUpIfK12f3z56CaRoK24I7nXlgrcbIQ==" saltValue="/IGteDNUn59KrRKb2Yk30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WAMFSTgnW8fqide5XvvgOvp0IH+ixICie4kM1gFXYoHtI98U0tm2pDTyUf8lXZaQ3vnVKy+BMPkV2UkFknxWLg==" saltValue="vRfhVngpbEsLBLSTRBjda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ZYp+0eRadvEin0o+RkuxtMrNCRxXernoiqN1l3OlU/FV1DqoQqwGSX2rFbtJmIvXzag94KvW/oTkTauohrNfgg==" saltValue="8SEZoQQI0eZPTOqfbR/KH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115902018.85164756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0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-645613.59907213156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3330910.1117994296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118587315.36437486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118587315.36437486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JZJbeqYVRVnkM6pHq8aP1LTAplhPP3uDJv1Kjh3tsL1CziyqjZhivm7dpLtcLS3+x3hQhbcBpZro8XlLbfq6CA==" saltValue="3tnUZIZh1rMd94WhuvoCq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114592638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0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1085925.15495251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115678563.15495251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136174268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-20495704.845047489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-2345117</v>
      </c>
      <c r="D18" s="46" t="s">
        <v>31</v>
      </c>
      <c r="E18" s="11"/>
    </row>
    <row r="19" spans="1:5" ht="15" customHeight="1" x14ac:dyDescent="0.25">
      <c r="A19" s="11"/>
      <c r="B19" s="25" t="s">
        <v>142</v>
      </c>
      <c r="C19" s="41">
        <f>C15+C18</f>
        <v>-22840821.845047489</v>
      </c>
      <c r="D19" s="27" t="s">
        <v>31</v>
      </c>
      <c r="E19" s="11"/>
    </row>
    <row r="20" spans="1:5" ht="45.75" customHeight="1" x14ac:dyDescent="0.25">
      <c r="A20" s="11"/>
      <c r="B20" s="49" t="s">
        <v>143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27.95" customHeight="1" x14ac:dyDescent="0.25">
      <c r="A23" s="11"/>
      <c r="B23" s="52" t="s">
        <v>145</v>
      </c>
      <c r="C23" s="53">
        <f>100*-2345117/(107491745+611273)</f>
        <v>-2.1693353649016531</v>
      </c>
      <c r="D23" s="46" t="s">
        <v>146</v>
      </c>
      <c r="E23" s="11"/>
    </row>
    <row r="24" spans="1:5" ht="27.95" customHeight="1" x14ac:dyDescent="0.25">
      <c r="A24" s="11"/>
      <c r="B24" s="52" t="s">
        <v>147</v>
      </c>
      <c r="C24" s="53">
        <f>C19/C12*100</f>
        <v>-19.745077412875535</v>
      </c>
      <c r="D24" s="46" t="s">
        <v>146</v>
      </c>
      <c r="E24" s="11"/>
    </row>
    <row r="25" spans="1:5" ht="56.25" customHeight="1" x14ac:dyDescent="0.25">
      <c r="A25" s="11"/>
      <c r="B25" s="49" t="s">
        <v>148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DYtbEgW0O1E+UZQGmrq7eWkI/IbInN4Mo6QEYAUR0ZzzkRRoY49cA2EwxklknvNcuK3x7rbw8Hb8AjcJT+Avsw==" saltValue="1O3T6jHCQmMLJdzmTr8PU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113286819.16459894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0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0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-640285.14608640061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3255484.8331350125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115902018.85164756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0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136</v>
      </c>
      <c r="C23" s="75">
        <v>115902018.85164756</v>
      </c>
      <c r="D23" s="58" t="s">
        <v>31</v>
      </c>
      <c r="E23" s="54"/>
    </row>
    <row r="24" spans="1:5" ht="30" customHeight="1" x14ac:dyDescent="0.25">
      <c r="A24" s="54"/>
      <c r="B24" s="76" t="s">
        <v>137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moN5eOGfQtSjQAffO0q/bv93mnUiKHwrnwzKz7meMf7VUZtNSe6jG4g97g3l3QW3gdgjyaXzCYddCFvVZOUMRg==" saltValue="ocyy06ABv+7EAtCNwNMAU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32939469.340414878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-658789.3868082976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0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32280679.953606579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-645613.59907213156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100887707.43990847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0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100887707.43990847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-645613.59907213156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71Dhi5PEallzr5Q+VL10N1RqQQuuk/85wpXyoSBmMCvVY4iTpTbSq9cUZ0YhL7S+OxCWpjl8emKyR02NB3KPwQ==" saltValue="OuagGpC6vVq5R6h1msCwx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139</v>
      </c>
      <c r="C10" s="33">
        <f>'5.1.a. § 10-tillæg'!E10</f>
        <v>677.15495250999811</v>
      </c>
      <c r="D10" s="46" t="s">
        <v>31</v>
      </c>
      <c r="E10" s="11"/>
    </row>
    <row r="11" spans="1:5" ht="15" customHeight="1" x14ac:dyDescent="0.25">
      <c r="A11" s="11"/>
      <c r="B11" s="94" t="s">
        <v>149</v>
      </c>
      <c r="C11" s="33">
        <f>'5.1.a. § 10-tillæg'!E11</f>
        <v>235664</v>
      </c>
      <c r="D11" s="46" t="s">
        <v>31</v>
      </c>
      <c r="E11" s="11"/>
    </row>
    <row r="12" spans="1:5" ht="15" customHeight="1" x14ac:dyDescent="0.25">
      <c r="A12" s="11"/>
      <c r="B12" s="94" t="s">
        <v>140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5" t="s">
        <v>150</v>
      </c>
      <c r="C13" s="96">
        <v>779195</v>
      </c>
      <c r="D13" s="46" t="s">
        <v>31</v>
      </c>
      <c r="E13" s="11"/>
    </row>
    <row r="14" spans="1:5" ht="15" customHeight="1" x14ac:dyDescent="0.25">
      <c r="A14" s="11"/>
      <c r="B14" s="95" t="s">
        <v>151</v>
      </c>
      <c r="C14" s="96">
        <v>70389</v>
      </c>
      <c r="D14" s="46" t="s">
        <v>31</v>
      </c>
      <c r="E14" s="11"/>
    </row>
    <row r="15" spans="1:5" ht="15" customHeight="1" x14ac:dyDescent="0.25">
      <c r="A15" s="11"/>
      <c r="B15" s="95"/>
      <c r="C15" s="96"/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1085925.15495251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eLYNYCzH75XCXlx/1ermCN/9g1i2sMIL39NpXRKX9dxE0fD9/ohdKpzikEeo1Mj9XIbGquE4xF4CD73QiIKu3g==" saltValue="YWHfAAJ6GeRFAS7apxqBu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138</v>
      </c>
      <c r="C9" s="33">
        <v>820990.47787830001</v>
      </c>
      <c r="D9" s="33">
        <v>796015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139</v>
      </c>
      <c r="C10" s="33">
        <v>113950.84504749</v>
      </c>
      <c r="D10" s="33">
        <v>114628</v>
      </c>
      <c r="E10" s="33">
        <f t="shared" ref="E10:E19" si="0">MAX(D10-C10,0)</f>
        <v>677.15495250999811</v>
      </c>
      <c r="F10" s="46" t="s">
        <v>31</v>
      </c>
      <c r="G10" s="11"/>
    </row>
    <row r="11" spans="1:7" ht="15" customHeight="1" x14ac:dyDescent="0.25">
      <c r="A11" s="11"/>
      <c r="B11" s="94" t="s">
        <v>149</v>
      </c>
      <c r="C11" s="33">
        <v>0</v>
      </c>
      <c r="D11" s="33">
        <v>235664</v>
      </c>
      <c r="E11" s="33">
        <f t="shared" si="0"/>
        <v>235664</v>
      </c>
      <c r="F11" s="46" t="s">
        <v>31</v>
      </c>
      <c r="G11" s="11"/>
    </row>
    <row r="12" spans="1:7" ht="15" customHeight="1" x14ac:dyDescent="0.25">
      <c r="A12" s="11"/>
      <c r="B12" s="94" t="s">
        <v>140</v>
      </c>
      <c r="C12" s="33">
        <v>90785.694859430005</v>
      </c>
      <c r="D12" s="33">
        <v>85021.26</v>
      </c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5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IVzeyoNy+/aNk0cOTHMPMRJaeDvHTPI58/KIjohSpjFZW6t+snr3UQ59kELJQdicmQCTVZMVLlVoPOXg5eSPkw==" saltValue="hcuSQBfhQ4jB10WAiZ/Ui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/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0</v>
      </c>
      <c r="D18" s="98" t="s">
        <v>31</v>
      </c>
      <c r="E18" s="97">
        <f>SUM(E10:E17)</f>
        <v>0</v>
      </c>
      <c r="F18" s="98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0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0</v>
      </c>
      <c r="D21" s="46" t="s">
        <v>31</v>
      </c>
      <c r="E21" s="33">
        <f>SUM(E18:E20)*'8. Nøgletal'!C9</f>
        <v>0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0</v>
      </c>
      <c r="D22" s="98" t="s">
        <v>31</v>
      </c>
      <c r="E22" s="97">
        <f>SUM(E18:E21)</f>
        <v>0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HnMha5F3KLifTmBjwXEPzQ0mNhkAvVoRYKQOt4Czzt9836iohU7s1S/qqhkHiBAv1ngBNcBpN6q95ZGt0azV7g==" saltValue="SGIf+7OlGXvSkOy8zEW1O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152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0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Pdj0TjTbPDm3uXaxB1vf7IFea0RyfPPpCUU4yPYZPUoVcbZy/7dXmHE8RH/gxVUGlfBULLMKPXxiJucdbLZXvw==" saltValue="ppQe+rmABcZ3rXpUsKiCA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2026-08-25T10:51:36Z</dcterms:modified>
</cp:coreProperties>
</file>