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Vordingborg Vand AS (V212)\ØR2019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niveau Bis" sheetId="31" r:id="rId6"/>
    <sheet name="Gen. inv. 2017-niveau Bis" sheetId="32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D2" i="15" l="1"/>
  <c r="M2" i="18" l="1"/>
  <c r="C3" i="15" l="1"/>
  <c r="C2" i="15"/>
  <c r="C4" i="15"/>
  <c r="D3" i="20"/>
  <c r="I5" i="28"/>
  <c r="H5" i="28"/>
  <c r="G5" i="28"/>
  <c r="F5" i="28"/>
  <c r="I3" i="28"/>
  <c r="H3" i="28"/>
  <c r="I4" i="28"/>
  <c r="H4" i="28"/>
  <c r="G4" i="28"/>
  <c r="F4" i="28"/>
  <c r="G3" i="28"/>
  <c r="F3" i="28"/>
  <c r="C11" i="27" l="1"/>
  <c r="K3" i="28" l="1"/>
  <c r="C10" i="27" l="1"/>
  <c r="B6" i="12" l="1"/>
  <c r="C2" i="27" l="1"/>
  <c r="C8" i="27" l="1"/>
  <c r="C9" i="27"/>
  <c r="B9" i="12" l="1"/>
  <c r="B10" i="12" s="1"/>
  <c r="C7" i="27"/>
  <c r="C6" i="27"/>
  <c r="C5" i="27"/>
  <c r="C4" i="27"/>
  <c r="C3" i="27"/>
  <c r="J3" i="28" l="1"/>
  <c r="B5" i="12"/>
  <c r="L3" i="28" l="1"/>
  <c r="B3" i="12"/>
  <c r="M3" i="28" l="1"/>
  <c r="B7" i="12" s="1"/>
  <c r="B8" i="12" s="1"/>
  <c r="B4" i="12"/>
  <c r="B12" i="12" s="1"/>
  <c r="B14" i="12" s="1"/>
</calcChain>
</file>

<file path=xl/sharedStrings.xml><?xml version="1.0" encoding="utf-8"?>
<sst xmlns="http://schemas.openxmlformats.org/spreadsheetml/2006/main" count="86" uniqueCount="60">
  <si>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</si>
  <si>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</si>
  <si>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</si>
  <si>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</si>
  <si>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</si>
  <si>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</si>
  <si>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</si>
  <si>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</si>
  <si>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</si>
  <si>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</si>
  <si>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</si>
  <si>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</si>
  <si>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</si>
  <si>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</si>
  <si>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</si>
  <si>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</si>
  <si>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</si>
  <si>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</si>
  <si>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</si>
  <si>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</si>
  <si>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</si>
  <si>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</si>
  <si>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</si>
  <si>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</si>
  <si>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</si>
  <si>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</si>
  <si>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</si>
  <si>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</si>
  <si>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</si>
  <si>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</si>
  <si>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</si>
  <si>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</si>
  <si>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</si>
  <si>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</si>
  <si>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</si>
  <si>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</si>
  <si>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</si>
  <si>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</si>
  <si>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</si>
  <si>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</si>
  <si>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</si>
  <si>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</si>
  <si>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</si>
  <si>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</si>
  <si>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</si>
  <si>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</si>
  <si>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</si>
  <si>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</si>
  <si>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</si>
  <si>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grundlag (2019-niveau)</t>
  </si>
  <si>
    <t>Nyt niveau for driftsomkostningerne i den økonomiske ramme 2019</t>
  </si>
  <si>
    <t>Grundlag for de økonomiske rammer 2019 (2017-niveau)</t>
  </si>
  <si>
    <t>Pristalsreguleret FADO (2017 niveau)</t>
  </si>
  <si>
    <t>Pristalsreguleret investeringer (2017 prisniveau)</t>
  </si>
  <si>
    <t>Pristalsreguleret nettofinansielle (2017-prisniveau)</t>
  </si>
  <si>
    <t>Bissinge Vandværk amba</t>
  </si>
  <si>
    <t>Ventiler på Ø110 mm &lt; Ledningsnet ≤ Ø 250 mm</t>
  </si>
  <si>
    <t>Ø110 mm &lt; Ledningsnet ≤ Ø 250 mm</t>
  </si>
  <si>
    <t>Afregningsmålere, elektroniske med maksimal gennemstrømning ≤ 4 m3/t</t>
  </si>
  <si>
    <t>Hovedtotal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</si>
</sst>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0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167" fontId="3" fillId="0" borderId="0" xfId="0" applyNumberFormat="1" applyFont="1" applyFill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167" fontId="0" fillId="0" borderId="0" xfId="0" applyNumberFormat="1" applyFill="1" applyBorder="1"/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55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88478.155616298129</v>
      </c>
      <c r="C3" t="s">
        <v>8</v>
      </c>
    </row>
    <row r="4" spans="1:3" s="22" customFormat="1" x14ac:dyDescent="0.25">
      <c r="A4" s="2" t="s">
        <v>9</v>
      </c>
      <c r="B4" s="37">
        <f>SUM(B3:B3)</f>
        <v>88478.155616298129</v>
      </c>
      <c r="C4" s="44" t="s">
        <v>8</v>
      </c>
    </row>
    <row r="5" spans="1:3" x14ac:dyDescent="0.25">
      <c r="A5" s="36" t="s">
        <v>0</v>
      </c>
      <c r="B5" s="30">
        <f>Investeringer!D3</f>
        <v>77343.711886542835</v>
      </c>
      <c r="C5" s="19" t="s">
        <v>8</v>
      </c>
    </row>
    <row r="6" spans="1:3" x14ac:dyDescent="0.25">
      <c r="A6" s="3" t="s">
        <v>1</v>
      </c>
      <c r="B6" s="28">
        <f>Investeringer!E3</f>
        <v>17136.412644328866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116.95331695331694</v>
      </c>
      <c r="C7" t="s">
        <v>8</v>
      </c>
    </row>
    <row r="8" spans="1:3" s="18" customFormat="1" x14ac:dyDescent="0.25">
      <c r="A8" s="2" t="s">
        <v>38</v>
      </c>
      <c r="B8" s="37">
        <f>SUM(B5:B7)</f>
        <v>94597.077847825014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28820</v>
      </c>
      <c r="C9" t="s">
        <v>8</v>
      </c>
    </row>
    <row r="10" spans="1:3" s="18" customFormat="1" x14ac:dyDescent="0.25">
      <c r="A10" s="2" t="s">
        <v>45</v>
      </c>
      <c r="B10" s="37">
        <f>SUM(B9:B9)</f>
        <v>28820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51</v>
      </c>
      <c r="B12" s="29">
        <f>SUM(B4,B8,B10)</f>
        <v>211895.23346412316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49</v>
      </c>
      <c r="B14" s="29">
        <f>B12*Pristalsregulering!C10*Pristalsregulering!C11</f>
        <v>219247.09751058603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52</v>
      </c>
      <c r="D1" s="9" t="s">
        <v>50</v>
      </c>
    </row>
    <row r="2" spans="1:4" s="19" customFormat="1" ht="15.75" thickTop="1" x14ac:dyDescent="0.25">
      <c r="A2" s="24">
        <v>2018</v>
      </c>
      <c r="B2" s="38">
        <v>78906</v>
      </c>
      <c r="C2" s="39">
        <f>B2/Pristalsregulering!C10</f>
        <v>77548.894348894348</v>
      </c>
      <c r="D2" s="53">
        <f>AVERAGEIF(C2:C4,"&lt;&gt;0")</f>
        <v>88478.155616298129</v>
      </c>
    </row>
    <row r="3" spans="1:4" s="19" customFormat="1" x14ac:dyDescent="0.25">
      <c r="A3" s="24">
        <v>2017</v>
      </c>
      <c r="B3" s="38">
        <v>85932</v>
      </c>
      <c r="C3" s="39">
        <f>B3</f>
        <v>85932</v>
      </c>
      <c r="D3" s="28"/>
    </row>
    <row r="4" spans="1:4" x14ac:dyDescent="0.25">
      <c r="A4" s="24">
        <v>2016</v>
      </c>
      <c r="B4" s="38">
        <v>100675</v>
      </c>
      <c r="C4" s="39">
        <f>B4*Pristalsregulering!C9</f>
        <v>101953.57249999999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44</v>
      </c>
      <c r="C1" s="72"/>
      <c r="D1" s="73" t="s">
        <v>53</v>
      </c>
      <c r="E1" s="73"/>
    </row>
    <row r="2" spans="1:5" s="18" customFormat="1" ht="15.75" thickTop="1" x14ac:dyDescent="0.25">
      <c r="A2" s="50" t="s">
        <v>10</v>
      </c>
      <c r="B2" s="58" t="s">
        <v>43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2018</v>
      </c>
      <c r="B3" s="35">
        <v>70419</v>
      </c>
      <c r="C3" s="31">
        <v>17730.973333333335</v>
      </c>
      <c r="D3" s="28">
        <f>B3*Pristalsregulering!C2*Pristalsregulering!C3*Pristalsregulering!C4*Pristalsregulering!C5*Pristalsregulering!C6*Pristalsregulering!C7*Pristalsregulering!C8*Pristalsregulering!C9</f>
        <v>77343.711886542835</v>
      </c>
      <c r="E3" s="28">
        <v>17136.412644328866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54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46</v>
      </c>
      <c r="M2" s="4" t="s">
        <v>19</v>
      </c>
      <c r="N2" s="27"/>
    </row>
    <row r="3" spans="1:14" x14ac:dyDescent="0.25">
      <c r="A3" s="24">
        <v>2018</v>
      </c>
      <c r="B3" s="35">
        <v>0</v>
      </c>
      <c r="C3" s="30">
        <v>119</v>
      </c>
      <c r="D3" s="30">
        <v>0</v>
      </c>
      <c r="E3" s="33">
        <v>0</v>
      </c>
      <c r="F3" s="30">
        <f>B3/Pristalsregulering!$C$10</f>
        <v>0</v>
      </c>
      <c r="G3" s="30">
        <f>C3/Pristalsregulering!$C$10</f>
        <v>116.95331695331694</v>
      </c>
      <c r="H3" s="30">
        <f>D3/Pristalsregulering!$C$10</f>
        <v>0</v>
      </c>
      <c r="I3" s="33">
        <f>E3/Pristalsregulering!$C$10</f>
        <v>0</v>
      </c>
      <c r="J3" s="32">
        <f>AVERAGE(F3:F5)</f>
        <v>0</v>
      </c>
      <c r="K3" s="32">
        <f>G3</f>
        <v>116.95331695331694</v>
      </c>
      <c r="L3" s="33">
        <f>AVERAGE(H3:H5)+AVERAGE(I3:I5)</f>
        <v>0</v>
      </c>
      <c r="M3" s="34">
        <f>SUM(J3:L3)</f>
        <v>116.95331695331694</v>
      </c>
      <c r="N3" s="19"/>
    </row>
    <row r="4" spans="1:14" x14ac:dyDescent="0.25">
      <c r="A4" s="24">
        <v>2017</v>
      </c>
      <c r="B4" s="35">
        <v>0</v>
      </c>
      <c r="C4" s="30">
        <v>270</v>
      </c>
      <c r="D4" s="30">
        <v>0</v>
      </c>
      <c r="E4" s="31">
        <v>0</v>
      </c>
      <c r="F4" s="30">
        <f>B4</f>
        <v>0</v>
      </c>
      <c r="G4" s="30">
        <f>C4</f>
        <v>270</v>
      </c>
      <c r="H4" s="30">
        <f>D4</f>
        <v>0</v>
      </c>
      <c r="I4" s="31">
        <f>E4</f>
        <v>0</v>
      </c>
      <c r="J4" s="30"/>
      <c r="L4" s="31"/>
      <c r="M4" s="28"/>
    </row>
    <row r="5" spans="1:14" x14ac:dyDescent="0.25">
      <c r="A5" s="24">
        <v>2016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B5*Pristalsregulering!$C$9</f>
        <v>0</v>
      </c>
      <c r="G5" s="30">
        <f>C5*Pristalsregulering!$C$9</f>
        <v>0</v>
      </c>
      <c r="H5" s="30">
        <f>D5*Pristalsregulering!$C$9</f>
        <v>0</v>
      </c>
      <c r="I5" s="31">
        <f>E5*Pristalsregulering!$C$9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41</v>
      </c>
      <c r="L1" s="48" t="s">
        <v>30</v>
      </c>
      <c r="M1" s="12" t="s">
        <v>19</v>
      </c>
    </row>
    <row r="2" spans="1:13" ht="15.75" thickTop="1" x14ac:dyDescent="0.25">
      <c r="A2" s="26">
        <v>2017</v>
      </c>
      <c r="B2" s="32"/>
      <c r="C2" s="32"/>
      <c r="D2" s="32"/>
      <c r="E2" s="32"/>
      <c r="F2" s="32"/>
      <c r="G2" s="32">
        <v>28820</v>
      </c>
      <c r="H2" s="32"/>
      <c r="I2" s="32"/>
      <c r="J2" s="32"/>
      <c r="K2" s="32"/>
      <c r="L2" s="33"/>
      <c r="M2" s="34">
        <f>SUM(B2:L2)</f>
        <v>28820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11"/>
  <sheetViews>
    <sheetView showGridLines="0" zoomScale="90" zoomScaleNormal="90" workbookViewId="0">
      <selection activeCell="K7" sqref="K7"/>
    </sheetView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105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</row>
    <row r="2" spans="1:105" x14ac:dyDescent="0.25">
      <c r="A2" s="61"/>
      <c r="B2" s="62"/>
      <c r="C2" s="62"/>
      <c r="D2" s="62"/>
      <c r="E2" s="62"/>
      <c r="F2" s="62"/>
      <c r="G2" s="62"/>
      <c r="H2" s="62"/>
      <c r="I2" s="62"/>
      <c r="J2" s="62"/>
      <c r="K2" s="62">
        <v>17730.973333333335</v>
      </c>
      <c r="L2" s="62">
        <v>17730.973333333335</v>
      </c>
      <c r="M2" s="62">
        <v>17730.973333333335</v>
      </c>
      <c r="N2" s="62">
        <v>17730.973333333335</v>
      </c>
      <c r="O2" s="62">
        <v>17730.973333333335</v>
      </c>
      <c r="P2" s="62">
        <v>17730.973333333335</v>
      </c>
      <c r="Q2" s="62">
        <v>17730.973333333335</v>
      </c>
      <c r="R2" s="62">
        <v>17730.973333333335</v>
      </c>
      <c r="S2" s="62">
        <v>17730.973333333335</v>
      </c>
      <c r="T2" s="62">
        <v>17730.973333333335</v>
      </c>
      <c r="U2" s="62">
        <v>5785.4733333333334</v>
      </c>
      <c r="V2" s="62">
        <v>5785.4733333333334</v>
      </c>
      <c r="W2" s="62">
        <v>5785.4733333333334</v>
      </c>
      <c r="X2" s="62">
        <v>5785.4733333333334</v>
      </c>
      <c r="Y2" s="62">
        <v>5785.4733333333334</v>
      </c>
      <c r="Z2" s="62">
        <v>5785.4733333333334</v>
      </c>
      <c r="AA2" s="62">
        <v>5785.4733333333334</v>
      </c>
      <c r="AB2" s="62">
        <v>5785.4733333333334</v>
      </c>
      <c r="AC2" s="62">
        <v>5785.4733333333334</v>
      </c>
      <c r="AD2" s="62">
        <v>5785.4733333333334</v>
      </c>
      <c r="AE2" s="62">
        <v>5785.4733333333334</v>
      </c>
      <c r="AF2" s="62">
        <v>5785.4733333333334</v>
      </c>
      <c r="AG2" s="62">
        <v>5785.4733333333334</v>
      </c>
      <c r="AH2" s="62">
        <v>5785.4733333333334</v>
      </c>
      <c r="AI2" s="62">
        <v>5785.4733333333334</v>
      </c>
      <c r="AJ2" s="62">
        <v>5785.4733333333334</v>
      </c>
      <c r="AK2" s="62">
        <v>5785.4733333333334</v>
      </c>
      <c r="AL2" s="62">
        <v>5785.4733333333334</v>
      </c>
      <c r="AM2" s="62">
        <v>5785.4733333333334</v>
      </c>
      <c r="AN2" s="62">
        <v>5785.4733333333334</v>
      </c>
      <c r="AO2" s="62">
        <v>5785.4733333333334</v>
      </c>
      <c r="AP2" s="62">
        <v>5785.4733333333334</v>
      </c>
      <c r="AQ2" s="62">
        <v>5785.4733333333334</v>
      </c>
      <c r="AR2" s="62">
        <v>5785.4733333333334</v>
      </c>
      <c r="AS2" s="62">
        <v>5785.4733333333334</v>
      </c>
      <c r="AT2" s="62">
        <v>5785.4733333333334</v>
      </c>
      <c r="AU2" s="62">
        <v>5785.4733333333334</v>
      </c>
      <c r="AV2" s="62">
        <v>5785.4733333333334</v>
      </c>
      <c r="AW2" s="62">
        <v>5785.4733333333334</v>
      </c>
      <c r="AX2" s="62">
        <v>5785.4733333333334</v>
      </c>
      <c r="AY2" s="62">
        <v>5785.4733333333334</v>
      </c>
      <c r="AZ2" s="62">
        <v>5785.4733333333334</v>
      </c>
      <c r="BA2" s="62">
        <v>5785.4733333333334</v>
      </c>
      <c r="BB2" s="62">
        <v>5785.4733333333334</v>
      </c>
      <c r="BC2" s="62">
        <v>5785.4733333333334</v>
      </c>
      <c r="BD2" s="62">
        <v>5785.4733333333334</v>
      </c>
      <c r="BE2" s="62">
        <v>5785.4733333333334</v>
      </c>
      <c r="BF2" s="62">
        <v>5785.4733333333334</v>
      </c>
      <c r="BG2" s="62">
        <v>5785.4733333333334</v>
      </c>
      <c r="BH2" s="62">
        <v>5785.4733333333334</v>
      </c>
      <c r="BI2" s="62">
        <v>5785.4733333333334</v>
      </c>
      <c r="BJ2" s="62">
        <v>5785.4733333333334</v>
      </c>
      <c r="BK2" s="62">
        <v>5785.4733333333334</v>
      </c>
      <c r="BL2" s="62">
        <v>5785.4733333333334</v>
      </c>
      <c r="BM2" s="62">
        <v>5785.4733333333334</v>
      </c>
      <c r="BN2" s="62">
        <v>5785.4733333333334</v>
      </c>
      <c r="BO2" s="62">
        <v>5785.4733333333334</v>
      </c>
      <c r="BP2" s="62">
        <v>5785.4733333333334</v>
      </c>
      <c r="BQ2" s="62">
        <v>5785.4733333333334</v>
      </c>
      <c r="BR2" s="62">
        <v>5785.4733333333334</v>
      </c>
      <c r="BS2" s="62">
        <v>5785.4733333333334</v>
      </c>
      <c r="BT2" s="62">
        <v>5785.4733333333334</v>
      </c>
      <c r="BU2" s="62">
        <v>5785.4733333333334</v>
      </c>
      <c r="BV2" s="62">
        <v>5785.4733333333334</v>
      </c>
      <c r="BW2" s="62">
        <v>5785.4733333333334</v>
      </c>
      <c r="BX2" s="62">
        <v>5785.4733333333334</v>
      </c>
      <c r="BY2" s="62">
        <v>5785.4733333333334</v>
      </c>
      <c r="BZ2" s="62">
        <v>5785.4733333333334</v>
      </c>
      <c r="CA2" s="62">
        <v>5785.4733333333334</v>
      </c>
      <c r="CB2" s="62">
        <v>5785.4733333333334</v>
      </c>
      <c r="CC2" s="62">
        <v>5785.4733333333334</v>
      </c>
      <c r="CD2" s="62">
        <v>5785.4733333333334</v>
      </c>
      <c r="CE2" s="62">
        <v>5785.4733333333334</v>
      </c>
      <c r="CF2" s="62">
        <v>5785.4733333333334</v>
      </c>
      <c r="CG2" s="62">
        <v>5785.4733333333334</v>
      </c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</row>
    <row r="3" spans="1:105" x14ac:dyDescent="0.25">
      <c r="A3" s="64">
        <v>2019</v>
      </c>
      <c r="B3" s="65"/>
      <c r="C3" s="65"/>
      <c r="D3" s="65"/>
      <c r="E3" s="65"/>
      <c r="F3" s="65"/>
      <c r="G3" s="65"/>
      <c r="H3" s="65"/>
      <c r="I3" s="65"/>
      <c r="J3" s="65"/>
      <c r="K3" s="65">
        <v>17730.973333333335</v>
      </c>
      <c r="L3" s="65">
        <v>17730.973333333335</v>
      </c>
      <c r="M3" s="65">
        <v>17730.973333333335</v>
      </c>
      <c r="N3" s="65">
        <v>17730.973333333335</v>
      </c>
      <c r="O3" s="65">
        <v>17730.973333333335</v>
      </c>
      <c r="P3" s="65">
        <v>17730.973333333335</v>
      </c>
      <c r="Q3" s="65">
        <v>17730.973333333335</v>
      </c>
      <c r="R3" s="65">
        <v>17730.973333333335</v>
      </c>
      <c r="S3" s="65">
        <v>17730.973333333335</v>
      </c>
      <c r="T3" s="65">
        <v>17730.973333333335</v>
      </c>
      <c r="U3" s="65">
        <v>5785.4733333333334</v>
      </c>
      <c r="V3" s="65">
        <v>5785.4733333333334</v>
      </c>
      <c r="W3" s="65">
        <v>5785.4733333333334</v>
      </c>
      <c r="X3" s="65">
        <v>5785.4733333333334</v>
      </c>
      <c r="Y3" s="65">
        <v>5785.4733333333334</v>
      </c>
      <c r="Z3" s="65">
        <v>5785.4733333333334</v>
      </c>
      <c r="AA3" s="65">
        <v>5785.4733333333334</v>
      </c>
      <c r="AB3" s="65">
        <v>5785.4733333333334</v>
      </c>
      <c r="AC3" s="65">
        <v>5785.4733333333334</v>
      </c>
      <c r="AD3" s="65">
        <v>5785.4733333333334</v>
      </c>
      <c r="AE3" s="65">
        <v>5785.4733333333334</v>
      </c>
      <c r="AF3" s="65">
        <v>5785.4733333333334</v>
      </c>
      <c r="AG3" s="65">
        <v>5785.4733333333334</v>
      </c>
      <c r="AH3" s="65">
        <v>5785.4733333333334</v>
      </c>
      <c r="AI3" s="65">
        <v>5785.4733333333334</v>
      </c>
      <c r="AJ3" s="65">
        <v>5785.4733333333334</v>
      </c>
      <c r="AK3" s="65">
        <v>5785.4733333333334</v>
      </c>
      <c r="AL3" s="65">
        <v>5785.4733333333334</v>
      </c>
      <c r="AM3" s="65">
        <v>5785.4733333333334</v>
      </c>
      <c r="AN3" s="65">
        <v>5785.4733333333334</v>
      </c>
      <c r="AO3" s="65">
        <v>5785.4733333333334</v>
      </c>
      <c r="AP3" s="65">
        <v>5785.4733333333334</v>
      </c>
      <c r="AQ3" s="65">
        <v>5785.4733333333334</v>
      </c>
      <c r="AR3" s="65">
        <v>5785.4733333333334</v>
      </c>
      <c r="AS3" s="65">
        <v>5785.4733333333334</v>
      </c>
      <c r="AT3" s="65">
        <v>5785.4733333333334</v>
      </c>
      <c r="AU3" s="65">
        <v>5785.4733333333334</v>
      </c>
      <c r="AV3" s="65">
        <v>5785.4733333333334</v>
      </c>
      <c r="AW3" s="65">
        <v>5785.4733333333334</v>
      </c>
      <c r="AX3" s="65">
        <v>5785.4733333333334</v>
      </c>
      <c r="AY3" s="65">
        <v>5785.4733333333334</v>
      </c>
      <c r="AZ3" s="65">
        <v>5785.4733333333334</v>
      </c>
      <c r="BA3" s="65">
        <v>5785.4733333333334</v>
      </c>
      <c r="BB3" s="65">
        <v>5785.4733333333334</v>
      </c>
      <c r="BC3" s="65">
        <v>5785.4733333333334</v>
      </c>
      <c r="BD3" s="65">
        <v>5785.4733333333334</v>
      </c>
      <c r="BE3" s="65">
        <v>5785.4733333333334</v>
      </c>
      <c r="BF3" s="65">
        <v>5785.4733333333334</v>
      </c>
      <c r="BG3" s="65">
        <v>5785.4733333333334</v>
      </c>
      <c r="BH3" s="65">
        <v>5785.4733333333334</v>
      </c>
      <c r="BI3" s="65">
        <v>5785.4733333333334</v>
      </c>
      <c r="BJ3" s="65">
        <v>5785.4733333333334</v>
      </c>
      <c r="BK3" s="65">
        <v>5785.4733333333334</v>
      </c>
      <c r="BL3" s="65">
        <v>5785.4733333333334</v>
      </c>
      <c r="BM3" s="65">
        <v>5785.4733333333334</v>
      </c>
      <c r="BN3" s="65">
        <v>5785.4733333333334</v>
      </c>
      <c r="BO3" s="65">
        <v>5785.4733333333334</v>
      </c>
      <c r="BP3" s="65">
        <v>5785.4733333333334</v>
      </c>
      <c r="BQ3" s="65">
        <v>5785.4733333333334</v>
      </c>
      <c r="BR3" s="65">
        <v>5785.4733333333334</v>
      </c>
      <c r="BS3" s="65">
        <v>5785.4733333333334</v>
      </c>
      <c r="BT3" s="65">
        <v>5785.4733333333334</v>
      </c>
      <c r="BU3" s="65">
        <v>5785.4733333333334</v>
      </c>
      <c r="BV3" s="65">
        <v>5785.4733333333334</v>
      </c>
      <c r="BW3" s="65">
        <v>5785.4733333333334</v>
      </c>
      <c r="BX3" s="65">
        <v>5785.4733333333334</v>
      </c>
      <c r="BY3" s="65">
        <v>5785.4733333333334</v>
      </c>
      <c r="BZ3" s="65">
        <v>5785.4733333333334</v>
      </c>
      <c r="CA3" s="65">
        <v>5785.4733333333334</v>
      </c>
      <c r="CB3" s="65">
        <v>5785.4733333333334</v>
      </c>
      <c r="CC3" s="65">
        <v>5785.4733333333334</v>
      </c>
      <c r="CD3" s="65">
        <v>5785.4733333333334</v>
      </c>
      <c r="CE3" s="65">
        <v>5785.4733333333334</v>
      </c>
      <c r="CF3" s="65">
        <v>5785.4733333333334</v>
      </c>
      <c r="CG3" s="65">
        <v>5785.4733333333334</v>
      </c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</row>
    <row r="4" spans="1:105" x14ac:dyDescent="0.25">
      <c r="A4" s="66" t="s">
        <v>56</v>
      </c>
      <c r="B4" s="53"/>
      <c r="C4" s="53"/>
      <c r="D4" s="53"/>
      <c r="E4" s="53"/>
      <c r="F4" s="53"/>
      <c r="G4" s="53"/>
      <c r="H4" s="53"/>
      <c r="I4" s="53"/>
      <c r="J4" s="53"/>
      <c r="K4" s="53">
        <v>1276.2666666666667</v>
      </c>
      <c r="L4" s="53">
        <v>1276.2666666666667</v>
      </c>
      <c r="M4" s="53">
        <v>1276.2666666666667</v>
      </c>
      <c r="N4" s="53">
        <v>1276.2666666666667</v>
      </c>
      <c r="O4" s="53">
        <v>1276.2666666666667</v>
      </c>
      <c r="P4" s="53">
        <v>1276.2666666666667</v>
      </c>
      <c r="Q4" s="53">
        <v>1276.2666666666667</v>
      </c>
      <c r="R4" s="53">
        <v>1276.2666666666667</v>
      </c>
      <c r="S4" s="53">
        <v>1276.2666666666667</v>
      </c>
      <c r="T4" s="53">
        <v>1276.2666666666667</v>
      </c>
      <c r="U4" s="53">
        <v>1276.2666666666667</v>
      </c>
      <c r="V4" s="53">
        <v>1276.2666666666667</v>
      </c>
      <c r="W4" s="53">
        <v>1276.2666666666667</v>
      </c>
      <c r="X4" s="53">
        <v>1276.2666666666667</v>
      </c>
      <c r="Y4" s="53">
        <v>1276.2666666666667</v>
      </c>
      <c r="Z4" s="53">
        <v>1276.2666666666667</v>
      </c>
      <c r="AA4" s="53">
        <v>1276.2666666666667</v>
      </c>
      <c r="AB4" s="53">
        <v>1276.2666666666667</v>
      </c>
      <c r="AC4" s="53">
        <v>1276.2666666666667</v>
      </c>
      <c r="AD4" s="53">
        <v>1276.2666666666667</v>
      </c>
      <c r="AE4" s="53">
        <v>1276.2666666666667</v>
      </c>
      <c r="AF4" s="53">
        <v>1276.2666666666667</v>
      </c>
      <c r="AG4" s="53">
        <v>1276.2666666666667</v>
      </c>
      <c r="AH4" s="53">
        <v>1276.2666666666667</v>
      </c>
      <c r="AI4" s="53">
        <v>1276.2666666666667</v>
      </c>
      <c r="AJ4" s="53">
        <v>1276.2666666666667</v>
      </c>
      <c r="AK4" s="53">
        <v>1276.2666666666667</v>
      </c>
      <c r="AL4" s="53">
        <v>1276.2666666666667</v>
      </c>
      <c r="AM4" s="53">
        <v>1276.2666666666667</v>
      </c>
      <c r="AN4" s="53">
        <v>1276.2666666666667</v>
      </c>
      <c r="AO4" s="53">
        <v>1276.2666666666667</v>
      </c>
      <c r="AP4" s="53">
        <v>1276.2666666666667</v>
      </c>
      <c r="AQ4" s="53">
        <v>1276.2666666666667</v>
      </c>
      <c r="AR4" s="53">
        <v>1276.2666666666667</v>
      </c>
      <c r="AS4" s="53">
        <v>1276.2666666666667</v>
      </c>
      <c r="AT4" s="53">
        <v>1276.2666666666667</v>
      </c>
      <c r="AU4" s="53">
        <v>1276.2666666666667</v>
      </c>
      <c r="AV4" s="53">
        <v>1276.2666666666667</v>
      </c>
      <c r="AW4" s="53">
        <v>1276.2666666666667</v>
      </c>
      <c r="AX4" s="53">
        <v>1276.2666666666667</v>
      </c>
      <c r="AY4" s="53">
        <v>1276.2666666666667</v>
      </c>
      <c r="AZ4" s="53">
        <v>1276.2666666666667</v>
      </c>
      <c r="BA4" s="53">
        <v>1276.2666666666667</v>
      </c>
      <c r="BB4" s="53">
        <v>1276.2666666666667</v>
      </c>
      <c r="BC4" s="53">
        <v>1276.2666666666667</v>
      </c>
      <c r="BD4" s="53">
        <v>1276.2666666666667</v>
      </c>
      <c r="BE4" s="53">
        <v>1276.2666666666667</v>
      </c>
      <c r="BF4" s="53">
        <v>1276.2666666666667</v>
      </c>
      <c r="BG4" s="53">
        <v>1276.2666666666667</v>
      </c>
      <c r="BH4" s="53">
        <v>1276.2666666666667</v>
      </c>
      <c r="BI4" s="53">
        <v>1276.2666666666667</v>
      </c>
      <c r="BJ4" s="53">
        <v>1276.2666666666667</v>
      </c>
      <c r="BK4" s="53">
        <v>1276.2666666666667</v>
      </c>
      <c r="BL4" s="53">
        <v>1276.2666666666667</v>
      </c>
      <c r="BM4" s="53">
        <v>1276.2666666666667</v>
      </c>
      <c r="BN4" s="53">
        <v>1276.2666666666667</v>
      </c>
      <c r="BO4" s="53">
        <v>1276.2666666666667</v>
      </c>
      <c r="BP4" s="53">
        <v>1276.2666666666667</v>
      </c>
      <c r="BQ4" s="53">
        <v>1276.2666666666667</v>
      </c>
      <c r="BR4" s="53">
        <v>1276.2666666666667</v>
      </c>
      <c r="BS4" s="53">
        <v>1276.2666666666667</v>
      </c>
      <c r="BT4" s="53">
        <v>1276.2666666666667</v>
      </c>
      <c r="BU4" s="53">
        <v>1276.2666666666667</v>
      </c>
      <c r="BV4" s="53">
        <v>1276.2666666666667</v>
      </c>
      <c r="BW4" s="53">
        <v>1276.2666666666667</v>
      </c>
      <c r="BX4" s="53">
        <v>1276.2666666666667</v>
      </c>
      <c r="BY4" s="53">
        <v>1276.2666666666667</v>
      </c>
      <c r="BZ4" s="53">
        <v>1276.2666666666667</v>
      </c>
      <c r="CA4" s="53">
        <v>1276.2666666666667</v>
      </c>
      <c r="CB4" s="53">
        <v>1276.2666666666667</v>
      </c>
      <c r="CC4" s="53">
        <v>1276.2666666666667</v>
      </c>
      <c r="CD4" s="53">
        <v>1276.2666666666667</v>
      </c>
      <c r="CE4" s="53">
        <v>1276.2666666666667</v>
      </c>
      <c r="CF4" s="53">
        <v>1276.2666666666667</v>
      </c>
      <c r="CG4" s="53">
        <v>1276.2666666666667</v>
      </c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</row>
    <row r="5" spans="1:105" x14ac:dyDescent="0.25">
      <c r="A5" s="66" t="s">
        <v>57</v>
      </c>
      <c r="B5" s="53"/>
      <c r="C5" s="53"/>
      <c r="D5" s="53"/>
      <c r="E5" s="53"/>
      <c r="F5" s="53"/>
      <c r="G5" s="53"/>
      <c r="H5" s="53"/>
      <c r="I5" s="53"/>
      <c r="J5" s="53"/>
      <c r="K5" s="53">
        <v>4509.2066666666669</v>
      </c>
      <c r="L5" s="53">
        <v>4509.2066666666669</v>
      </c>
      <c r="M5" s="53">
        <v>4509.2066666666669</v>
      </c>
      <c r="N5" s="53">
        <v>4509.2066666666669</v>
      </c>
      <c r="O5" s="53">
        <v>4509.2066666666669</v>
      </c>
      <c r="P5" s="53">
        <v>4509.2066666666669</v>
      </c>
      <c r="Q5" s="53">
        <v>4509.2066666666669</v>
      </c>
      <c r="R5" s="53">
        <v>4509.2066666666669</v>
      </c>
      <c r="S5" s="53">
        <v>4509.2066666666669</v>
      </c>
      <c r="T5" s="53">
        <v>4509.2066666666669</v>
      </c>
      <c r="U5" s="53">
        <v>4509.2066666666669</v>
      </c>
      <c r="V5" s="53">
        <v>4509.2066666666669</v>
      </c>
      <c r="W5" s="53">
        <v>4509.2066666666669</v>
      </c>
      <c r="X5" s="53">
        <v>4509.2066666666669</v>
      </c>
      <c r="Y5" s="53">
        <v>4509.2066666666669</v>
      </c>
      <c r="Z5" s="53">
        <v>4509.2066666666669</v>
      </c>
      <c r="AA5" s="53">
        <v>4509.2066666666669</v>
      </c>
      <c r="AB5" s="53">
        <v>4509.2066666666669</v>
      </c>
      <c r="AC5" s="53">
        <v>4509.2066666666669</v>
      </c>
      <c r="AD5" s="53">
        <v>4509.2066666666669</v>
      </c>
      <c r="AE5" s="53">
        <v>4509.2066666666669</v>
      </c>
      <c r="AF5" s="53">
        <v>4509.2066666666669</v>
      </c>
      <c r="AG5" s="53">
        <v>4509.2066666666669</v>
      </c>
      <c r="AH5" s="53">
        <v>4509.2066666666669</v>
      </c>
      <c r="AI5" s="53">
        <v>4509.2066666666669</v>
      </c>
      <c r="AJ5" s="53">
        <v>4509.2066666666669</v>
      </c>
      <c r="AK5" s="53">
        <v>4509.2066666666669</v>
      </c>
      <c r="AL5" s="53">
        <v>4509.2066666666669</v>
      </c>
      <c r="AM5" s="53">
        <v>4509.2066666666669</v>
      </c>
      <c r="AN5" s="53">
        <v>4509.2066666666669</v>
      </c>
      <c r="AO5" s="53">
        <v>4509.2066666666669</v>
      </c>
      <c r="AP5" s="53">
        <v>4509.2066666666669</v>
      </c>
      <c r="AQ5" s="53">
        <v>4509.2066666666669</v>
      </c>
      <c r="AR5" s="53">
        <v>4509.2066666666669</v>
      </c>
      <c r="AS5" s="53">
        <v>4509.2066666666669</v>
      </c>
      <c r="AT5" s="53">
        <v>4509.2066666666669</v>
      </c>
      <c r="AU5" s="53">
        <v>4509.2066666666669</v>
      </c>
      <c r="AV5" s="53">
        <v>4509.2066666666669</v>
      </c>
      <c r="AW5" s="53">
        <v>4509.2066666666669</v>
      </c>
      <c r="AX5" s="53">
        <v>4509.2066666666669</v>
      </c>
      <c r="AY5" s="53">
        <v>4509.2066666666669</v>
      </c>
      <c r="AZ5" s="53">
        <v>4509.2066666666669</v>
      </c>
      <c r="BA5" s="53">
        <v>4509.2066666666669</v>
      </c>
      <c r="BB5" s="53">
        <v>4509.2066666666669</v>
      </c>
      <c r="BC5" s="53">
        <v>4509.2066666666669</v>
      </c>
      <c r="BD5" s="53">
        <v>4509.2066666666669</v>
      </c>
      <c r="BE5" s="53">
        <v>4509.2066666666669</v>
      </c>
      <c r="BF5" s="53">
        <v>4509.2066666666669</v>
      </c>
      <c r="BG5" s="53">
        <v>4509.2066666666669</v>
      </c>
      <c r="BH5" s="53">
        <v>4509.2066666666669</v>
      </c>
      <c r="BI5" s="53">
        <v>4509.2066666666669</v>
      </c>
      <c r="BJ5" s="53">
        <v>4509.2066666666669</v>
      </c>
      <c r="BK5" s="53">
        <v>4509.2066666666669</v>
      </c>
      <c r="BL5" s="53">
        <v>4509.2066666666669</v>
      </c>
      <c r="BM5" s="53">
        <v>4509.2066666666669</v>
      </c>
      <c r="BN5" s="53">
        <v>4509.2066666666669</v>
      </c>
      <c r="BO5" s="53">
        <v>4509.2066666666669</v>
      </c>
      <c r="BP5" s="53">
        <v>4509.2066666666669</v>
      </c>
      <c r="BQ5" s="53">
        <v>4509.2066666666669</v>
      </c>
      <c r="BR5" s="53">
        <v>4509.2066666666669</v>
      </c>
      <c r="BS5" s="53">
        <v>4509.2066666666669</v>
      </c>
      <c r="BT5" s="53">
        <v>4509.2066666666669</v>
      </c>
      <c r="BU5" s="53">
        <v>4509.2066666666669</v>
      </c>
      <c r="BV5" s="53">
        <v>4509.2066666666669</v>
      </c>
      <c r="BW5" s="53">
        <v>4509.2066666666669</v>
      </c>
      <c r="BX5" s="53">
        <v>4509.2066666666669</v>
      </c>
      <c r="BY5" s="53">
        <v>4509.2066666666669</v>
      </c>
      <c r="BZ5" s="53">
        <v>4509.2066666666669</v>
      </c>
      <c r="CA5" s="53">
        <v>4509.2066666666669</v>
      </c>
      <c r="CB5" s="53">
        <v>4509.2066666666669</v>
      </c>
      <c r="CC5" s="53">
        <v>4509.2066666666669</v>
      </c>
      <c r="CD5" s="53">
        <v>4509.2066666666669</v>
      </c>
      <c r="CE5" s="53">
        <v>4509.2066666666669</v>
      </c>
      <c r="CF5" s="53">
        <v>4509.2066666666669</v>
      </c>
      <c r="CG5" s="53">
        <v>4509.2066666666669</v>
      </c>
      <c r="CH5" s="67"/>
      <c r="CI5" s="67"/>
      <c r="CJ5" s="67"/>
      <c r="CK5" s="67"/>
      <c r="CL5" s="67"/>
      <c r="CM5" s="67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</row>
    <row r="6" spans="1:105" x14ac:dyDescent="0.25">
      <c r="A6" s="66" t="s">
        <v>58</v>
      </c>
      <c r="B6" s="53"/>
      <c r="C6" s="53"/>
      <c r="D6" s="53"/>
      <c r="E6" s="53"/>
      <c r="F6" s="53"/>
      <c r="G6" s="53"/>
      <c r="H6" s="53"/>
      <c r="I6" s="53"/>
      <c r="J6" s="53"/>
      <c r="K6" s="53">
        <v>11945.5</v>
      </c>
      <c r="L6" s="53">
        <v>11945.5</v>
      </c>
      <c r="M6" s="53">
        <v>11945.5</v>
      </c>
      <c r="N6" s="53">
        <v>11945.5</v>
      </c>
      <c r="O6" s="53">
        <v>11945.5</v>
      </c>
      <c r="P6" s="53">
        <v>11945.5</v>
      </c>
      <c r="Q6" s="53">
        <v>11945.5</v>
      </c>
      <c r="R6" s="53">
        <v>11945.5</v>
      </c>
      <c r="S6" s="53">
        <v>11945.5</v>
      </c>
      <c r="T6" s="53">
        <v>11945.5</v>
      </c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67"/>
      <c r="CI6" s="67"/>
      <c r="CJ6" s="67"/>
      <c r="CK6" s="67"/>
      <c r="CL6" s="67"/>
      <c r="CM6" s="67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</row>
    <row r="7" spans="1:105" x14ac:dyDescent="0.25">
      <c r="A7" s="68" t="s">
        <v>59</v>
      </c>
      <c r="B7" s="69"/>
      <c r="C7" s="69"/>
      <c r="D7" s="69"/>
      <c r="E7" s="69"/>
      <c r="F7" s="69"/>
      <c r="G7" s="69"/>
      <c r="H7" s="69"/>
      <c r="I7" s="69"/>
      <c r="J7" s="69"/>
      <c r="K7" s="69">
        <v>17730.973333333335</v>
      </c>
      <c r="L7" s="69">
        <v>17730.973333333335</v>
      </c>
      <c r="M7" s="69">
        <v>17730.973333333335</v>
      </c>
      <c r="N7" s="69">
        <v>17730.973333333335</v>
      </c>
      <c r="O7" s="69">
        <v>17730.973333333335</v>
      </c>
      <c r="P7" s="69">
        <v>17730.973333333335</v>
      </c>
      <c r="Q7" s="69">
        <v>17730.973333333335</v>
      </c>
      <c r="R7" s="69">
        <v>17730.973333333335</v>
      </c>
      <c r="S7" s="69">
        <v>17730.973333333335</v>
      </c>
      <c r="T7" s="69">
        <v>17730.973333333335</v>
      </c>
      <c r="U7" s="69">
        <v>5785.4733333333334</v>
      </c>
      <c r="V7" s="69">
        <v>5785.4733333333334</v>
      </c>
      <c r="W7" s="69">
        <v>5785.4733333333334</v>
      </c>
      <c r="X7" s="69">
        <v>5785.4733333333334</v>
      </c>
      <c r="Y7" s="69">
        <v>5785.4733333333334</v>
      </c>
      <c r="Z7" s="69">
        <v>5785.4733333333334</v>
      </c>
      <c r="AA7" s="69">
        <v>5785.4733333333334</v>
      </c>
      <c r="AB7" s="69">
        <v>5785.4733333333334</v>
      </c>
      <c r="AC7" s="69">
        <v>5785.4733333333334</v>
      </c>
      <c r="AD7" s="69">
        <v>5785.4733333333334</v>
      </c>
      <c r="AE7" s="69">
        <v>5785.4733333333334</v>
      </c>
      <c r="AF7" s="69">
        <v>5785.4733333333334</v>
      </c>
      <c r="AG7" s="69">
        <v>5785.4733333333334</v>
      </c>
      <c r="AH7" s="69">
        <v>5785.4733333333334</v>
      </c>
      <c r="AI7" s="69">
        <v>5785.4733333333334</v>
      </c>
      <c r="AJ7" s="69">
        <v>5785.4733333333334</v>
      </c>
      <c r="AK7" s="69">
        <v>5785.4733333333334</v>
      </c>
      <c r="AL7" s="69">
        <v>5785.4733333333334</v>
      </c>
      <c r="AM7" s="69">
        <v>5785.4733333333334</v>
      </c>
      <c r="AN7" s="69">
        <v>5785.4733333333334</v>
      </c>
      <c r="AO7" s="69">
        <v>5785.4733333333334</v>
      </c>
      <c r="AP7" s="69">
        <v>5785.4733333333334</v>
      </c>
      <c r="AQ7" s="69">
        <v>5785.4733333333334</v>
      </c>
      <c r="AR7" s="69">
        <v>5785.4733333333334</v>
      </c>
      <c r="AS7" s="69">
        <v>5785.4733333333334</v>
      </c>
      <c r="AT7" s="69">
        <v>5785.4733333333334</v>
      </c>
      <c r="AU7" s="69">
        <v>5785.4733333333334</v>
      </c>
      <c r="AV7" s="69">
        <v>5785.4733333333334</v>
      </c>
      <c r="AW7" s="69">
        <v>5785.4733333333334</v>
      </c>
      <c r="AX7" s="69">
        <v>5785.4733333333334</v>
      </c>
      <c r="AY7" s="69">
        <v>5785.4733333333334</v>
      </c>
      <c r="AZ7" s="69">
        <v>5785.4733333333334</v>
      </c>
      <c r="BA7" s="69">
        <v>5785.4733333333334</v>
      </c>
      <c r="BB7" s="69">
        <v>5785.4733333333334</v>
      </c>
      <c r="BC7" s="69">
        <v>5785.4733333333334</v>
      </c>
      <c r="BD7" s="69">
        <v>5785.4733333333334</v>
      </c>
      <c r="BE7" s="69">
        <v>5785.4733333333334</v>
      </c>
      <c r="BF7" s="69">
        <v>5785.4733333333334</v>
      </c>
      <c r="BG7" s="69">
        <v>5785.4733333333334</v>
      </c>
      <c r="BH7" s="69">
        <v>5785.4733333333334</v>
      </c>
      <c r="BI7" s="69">
        <v>5785.4733333333334</v>
      </c>
      <c r="BJ7" s="69">
        <v>5785.4733333333334</v>
      </c>
      <c r="BK7" s="69">
        <v>5785.4733333333334</v>
      </c>
      <c r="BL7" s="69">
        <v>5785.4733333333334</v>
      </c>
      <c r="BM7" s="69">
        <v>5785.4733333333334</v>
      </c>
      <c r="BN7" s="69">
        <v>5785.4733333333334</v>
      </c>
      <c r="BO7" s="69">
        <v>5785.4733333333334</v>
      </c>
      <c r="BP7" s="69">
        <v>5785.4733333333334</v>
      </c>
      <c r="BQ7" s="69">
        <v>5785.4733333333334</v>
      </c>
      <c r="BR7" s="69">
        <v>5785.4733333333334</v>
      </c>
      <c r="BS7" s="69">
        <v>5785.4733333333334</v>
      </c>
      <c r="BT7" s="69">
        <v>5785.4733333333334</v>
      </c>
      <c r="BU7" s="69">
        <v>5785.4733333333334</v>
      </c>
      <c r="BV7" s="69">
        <v>5785.4733333333334</v>
      </c>
      <c r="BW7" s="69">
        <v>5785.4733333333334</v>
      </c>
      <c r="BX7" s="69">
        <v>5785.4733333333334</v>
      </c>
      <c r="BY7" s="69">
        <v>5785.4733333333334</v>
      </c>
      <c r="BZ7" s="69">
        <v>5785.4733333333334</v>
      </c>
      <c r="CA7" s="69">
        <v>5785.4733333333334</v>
      </c>
      <c r="CB7" s="69">
        <v>5785.4733333333334</v>
      </c>
      <c r="CC7" s="69">
        <v>5785.4733333333334</v>
      </c>
      <c r="CD7" s="69">
        <v>5785.4733333333334</v>
      </c>
      <c r="CE7" s="69">
        <v>5785.4733333333334</v>
      </c>
      <c r="CF7" s="69">
        <v>5785.4733333333334</v>
      </c>
      <c r="CG7" s="69">
        <v>5785.4733333333334</v>
      </c>
      <c r="CH7" s="63"/>
      <c r="CI7" s="63"/>
      <c r="CJ7" s="63"/>
      <c r="CK7" s="63"/>
      <c r="CL7" s="63"/>
      <c r="CM7" s="63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</row>
    <row r="8" spans="1:105" x14ac:dyDescent="0.25"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</row>
    <row r="9" spans="1:105" x14ac:dyDescent="0.25"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</row>
    <row r="10" spans="1:105" x14ac:dyDescent="0.25"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</row>
    <row r="11" spans="1:105" x14ac:dyDescent="0.25"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</row>
  </sheetData>
  <sheetProtection algorithmName="SHA-512" hashValue="fPrg7NHuuCvpmk8pzDS/QrO8DUDRdkjfo4WhHQ6638ecoD6nF29Y91aJwqjeCHv6lutkv0hF1R/8VO/VVzWnIw==" saltValue="ygwj7L89o2/wrYuGdPQNS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2"/>
  <sheetViews>
    <sheetView showGridLines="0" zoomScale="90" zoomScaleNormal="90" workbookViewId="0">
      <selection activeCell="K7" sqref="K7"/>
    </sheetView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101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</row>
    <row r="2" spans="1:101" x14ac:dyDescent="0.25">
      <c r="A2" s="61"/>
      <c r="B2" s="62">
        <v>0</v>
      </c>
      <c r="C2" s="62">
        <v>0</v>
      </c>
      <c r="D2" s="62">
        <v>0</v>
      </c>
      <c r="E2" s="62">
        <v>0</v>
      </c>
      <c r="F2" s="62">
        <v>0</v>
      </c>
      <c r="G2" s="62">
        <v>0</v>
      </c>
      <c r="H2" s="62">
        <v>0</v>
      </c>
      <c r="I2" s="62">
        <v>0</v>
      </c>
      <c r="J2" s="62">
        <v>0</v>
      </c>
      <c r="K2" s="62">
        <v>17136.412644328866</v>
      </c>
      <c r="L2" s="62">
        <v>17136.412644328866</v>
      </c>
      <c r="M2" s="62">
        <v>17136.412644328866</v>
      </c>
      <c r="N2" s="62">
        <v>17136.412644328866</v>
      </c>
      <c r="O2" s="62">
        <v>17136.412644328866</v>
      </c>
      <c r="P2" s="62">
        <v>17136.412644328866</v>
      </c>
      <c r="Q2" s="62">
        <v>17136.412644328866</v>
      </c>
      <c r="R2" s="62">
        <v>17136.412644328866</v>
      </c>
      <c r="S2" s="62">
        <v>17136.412644328866</v>
      </c>
      <c r="T2" s="62">
        <v>17136.412644328866</v>
      </c>
      <c r="U2" s="62">
        <v>5591.4729845303173</v>
      </c>
      <c r="V2" s="62">
        <v>5591.4729845303173</v>
      </c>
      <c r="W2" s="62">
        <v>5591.4729845303173</v>
      </c>
      <c r="X2" s="62">
        <v>5591.4729845303173</v>
      </c>
      <c r="Y2" s="62">
        <v>5591.4729845303173</v>
      </c>
      <c r="Z2" s="62">
        <v>5591.4729845303173</v>
      </c>
      <c r="AA2" s="62">
        <v>5591.4729845303173</v>
      </c>
      <c r="AB2" s="62">
        <v>5591.4729845303173</v>
      </c>
      <c r="AC2" s="62">
        <v>5591.4729845303173</v>
      </c>
      <c r="AD2" s="62">
        <v>5591.4729845303173</v>
      </c>
      <c r="AE2" s="62">
        <v>5591.4729845303173</v>
      </c>
      <c r="AF2" s="62">
        <v>5591.4729845303173</v>
      </c>
      <c r="AG2" s="62">
        <v>5591.4729845303173</v>
      </c>
      <c r="AH2" s="62">
        <v>5591.4729845303173</v>
      </c>
      <c r="AI2" s="62">
        <v>5591.4729845303173</v>
      </c>
      <c r="AJ2" s="62">
        <v>5591.4729845303173</v>
      </c>
      <c r="AK2" s="62">
        <v>5591.4729845303173</v>
      </c>
      <c r="AL2" s="62">
        <v>5591.4729845303173</v>
      </c>
      <c r="AM2" s="62">
        <v>5591.4729845303173</v>
      </c>
      <c r="AN2" s="62">
        <v>5591.4729845303173</v>
      </c>
      <c r="AO2" s="62">
        <v>5591.4729845303173</v>
      </c>
      <c r="AP2" s="62">
        <v>5591.4729845303173</v>
      </c>
      <c r="AQ2" s="62">
        <v>5591.4729845303173</v>
      </c>
      <c r="AR2" s="62">
        <v>5591.4729845303173</v>
      </c>
      <c r="AS2" s="62">
        <v>5591.4729845303173</v>
      </c>
      <c r="AT2" s="62">
        <v>5591.4729845303173</v>
      </c>
      <c r="AU2" s="62">
        <v>5591.4729845303173</v>
      </c>
      <c r="AV2" s="62">
        <v>5591.4729845303173</v>
      </c>
      <c r="AW2" s="62">
        <v>5591.4729845303173</v>
      </c>
      <c r="AX2" s="62">
        <v>5591.4729845303173</v>
      </c>
      <c r="AY2" s="62">
        <v>5591.4729845303173</v>
      </c>
      <c r="AZ2" s="62">
        <v>5591.4729845303173</v>
      </c>
      <c r="BA2" s="62">
        <v>5591.4729845303173</v>
      </c>
      <c r="BB2" s="62">
        <v>5591.4729845303173</v>
      </c>
      <c r="BC2" s="62">
        <v>5591.4729845303173</v>
      </c>
      <c r="BD2" s="62">
        <v>5591.4729845303173</v>
      </c>
      <c r="BE2" s="62">
        <v>5591.4729845303173</v>
      </c>
      <c r="BF2" s="62">
        <v>5591.4729845303173</v>
      </c>
      <c r="BG2" s="62">
        <v>5591.4729845303173</v>
      </c>
      <c r="BH2" s="62">
        <v>5591.4729845303173</v>
      </c>
      <c r="BI2" s="62">
        <v>5591.4729845303173</v>
      </c>
      <c r="BJ2" s="62">
        <v>5591.4729845303173</v>
      </c>
      <c r="BK2" s="62">
        <v>5591.4729845303173</v>
      </c>
      <c r="BL2" s="62">
        <v>5591.4729845303173</v>
      </c>
      <c r="BM2" s="62">
        <v>5591.4729845303173</v>
      </c>
      <c r="BN2" s="62">
        <v>5591.4729845303173</v>
      </c>
      <c r="BO2" s="62">
        <v>5591.4729845303173</v>
      </c>
      <c r="BP2" s="62">
        <v>5591.4729845303173</v>
      </c>
      <c r="BQ2" s="62">
        <v>5591.4729845303173</v>
      </c>
      <c r="BR2" s="62">
        <v>5591.4729845303173</v>
      </c>
      <c r="BS2" s="62">
        <v>5591.4729845303173</v>
      </c>
      <c r="BT2" s="62">
        <v>5591.4729845303173</v>
      </c>
      <c r="BU2" s="62">
        <v>5591.4729845303173</v>
      </c>
      <c r="BV2" s="62">
        <v>5591.4729845303173</v>
      </c>
      <c r="BW2" s="62">
        <v>5591.4729845303173</v>
      </c>
      <c r="BX2" s="62">
        <v>5591.4729845303173</v>
      </c>
      <c r="BY2" s="62">
        <v>5591.4729845303173</v>
      </c>
      <c r="BZ2" s="62">
        <v>5591.4729845303173</v>
      </c>
      <c r="CA2" s="62">
        <v>5591.4729845303173</v>
      </c>
      <c r="CB2" s="62">
        <v>5591.4729845303173</v>
      </c>
      <c r="CC2" s="62">
        <v>5591.4729845303173</v>
      </c>
      <c r="CD2" s="62">
        <v>5591.4729845303173</v>
      </c>
      <c r="CE2" s="62">
        <v>5591.4729845303173</v>
      </c>
      <c r="CF2" s="62">
        <v>5591.4729845303173</v>
      </c>
      <c r="CG2" s="62">
        <v>5591.4729845303173</v>
      </c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</row>
    <row r="3" spans="1:101" x14ac:dyDescent="0.25">
      <c r="A3" s="64">
        <v>2019</v>
      </c>
      <c r="B3" s="65">
        <v>0</v>
      </c>
      <c r="C3" s="65">
        <v>0</v>
      </c>
      <c r="D3" s="65">
        <v>0</v>
      </c>
      <c r="E3" s="65">
        <v>0</v>
      </c>
      <c r="F3" s="65">
        <v>0</v>
      </c>
      <c r="G3" s="65">
        <v>0</v>
      </c>
      <c r="H3" s="65">
        <v>0</v>
      </c>
      <c r="I3" s="65">
        <v>0</v>
      </c>
      <c r="J3" s="65">
        <v>0</v>
      </c>
      <c r="K3" s="65">
        <v>17136.412644328866</v>
      </c>
      <c r="L3" s="65">
        <v>17136.412644328866</v>
      </c>
      <c r="M3" s="65">
        <v>17136.412644328866</v>
      </c>
      <c r="N3" s="65">
        <v>17136.412644328866</v>
      </c>
      <c r="O3" s="65">
        <v>17136.412644328866</v>
      </c>
      <c r="P3" s="65">
        <v>17136.412644328866</v>
      </c>
      <c r="Q3" s="65">
        <v>17136.412644328866</v>
      </c>
      <c r="R3" s="65">
        <v>17136.412644328866</v>
      </c>
      <c r="S3" s="65">
        <v>17136.412644328866</v>
      </c>
      <c r="T3" s="65">
        <v>17136.412644328866</v>
      </c>
      <c r="U3" s="65">
        <v>5591.4729845303173</v>
      </c>
      <c r="V3" s="65">
        <v>5591.4729845303173</v>
      </c>
      <c r="W3" s="65">
        <v>5591.4729845303173</v>
      </c>
      <c r="X3" s="65">
        <v>5591.4729845303173</v>
      </c>
      <c r="Y3" s="65">
        <v>5591.4729845303173</v>
      </c>
      <c r="Z3" s="65">
        <v>5591.4729845303173</v>
      </c>
      <c r="AA3" s="65">
        <v>5591.4729845303173</v>
      </c>
      <c r="AB3" s="65">
        <v>5591.4729845303173</v>
      </c>
      <c r="AC3" s="65">
        <v>5591.4729845303173</v>
      </c>
      <c r="AD3" s="65">
        <v>5591.4729845303173</v>
      </c>
      <c r="AE3" s="65">
        <v>5591.4729845303173</v>
      </c>
      <c r="AF3" s="65">
        <v>5591.4729845303173</v>
      </c>
      <c r="AG3" s="65">
        <v>5591.4729845303173</v>
      </c>
      <c r="AH3" s="65">
        <v>5591.4729845303173</v>
      </c>
      <c r="AI3" s="65">
        <v>5591.4729845303173</v>
      </c>
      <c r="AJ3" s="65">
        <v>5591.4729845303173</v>
      </c>
      <c r="AK3" s="65">
        <v>5591.4729845303173</v>
      </c>
      <c r="AL3" s="65">
        <v>5591.4729845303173</v>
      </c>
      <c r="AM3" s="65">
        <v>5591.4729845303173</v>
      </c>
      <c r="AN3" s="65">
        <v>5591.4729845303173</v>
      </c>
      <c r="AO3" s="65">
        <v>5591.4729845303173</v>
      </c>
      <c r="AP3" s="65">
        <v>5591.4729845303173</v>
      </c>
      <c r="AQ3" s="65">
        <v>5591.4729845303173</v>
      </c>
      <c r="AR3" s="65">
        <v>5591.4729845303173</v>
      </c>
      <c r="AS3" s="65">
        <v>5591.4729845303173</v>
      </c>
      <c r="AT3" s="65">
        <v>5591.4729845303173</v>
      </c>
      <c r="AU3" s="65">
        <v>5591.4729845303173</v>
      </c>
      <c r="AV3" s="65">
        <v>5591.4729845303173</v>
      </c>
      <c r="AW3" s="65">
        <v>5591.4729845303173</v>
      </c>
      <c r="AX3" s="65">
        <v>5591.4729845303173</v>
      </c>
      <c r="AY3" s="65">
        <v>5591.4729845303173</v>
      </c>
      <c r="AZ3" s="65">
        <v>5591.4729845303173</v>
      </c>
      <c r="BA3" s="65">
        <v>5591.4729845303173</v>
      </c>
      <c r="BB3" s="65">
        <v>5591.4729845303173</v>
      </c>
      <c r="BC3" s="65">
        <v>5591.4729845303173</v>
      </c>
      <c r="BD3" s="65">
        <v>5591.4729845303173</v>
      </c>
      <c r="BE3" s="65">
        <v>5591.4729845303173</v>
      </c>
      <c r="BF3" s="65">
        <v>5591.4729845303173</v>
      </c>
      <c r="BG3" s="65">
        <v>5591.4729845303173</v>
      </c>
      <c r="BH3" s="65">
        <v>5591.4729845303173</v>
      </c>
      <c r="BI3" s="65">
        <v>5591.4729845303173</v>
      </c>
      <c r="BJ3" s="65">
        <v>5591.4729845303173</v>
      </c>
      <c r="BK3" s="65">
        <v>5591.4729845303173</v>
      </c>
      <c r="BL3" s="65">
        <v>5591.4729845303173</v>
      </c>
      <c r="BM3" s="65">
        <v>5591.4729845303173</v>
      </c>
      <c r="BN3" s="65">
        <v>5591.4729845303173</v>
      </c>
      <c r="BO3" s="65">
        <v>5591.4729845303173</v>
      </c>
      <c r="BP3" s="65">
        <v>5591.4729845303173</v>
      </c>
      <c r="BQ3" s="65">
        <v>5591.4729845303173</v>
      </c>
      <c r="BR3" s="65">
        <v>5591.4729845303173</v>
      </c>
      <c r="BS3" s="65">
        <v>5591.4729845303173</v>
      </c>
      <c r="BT3" s="65">
        <v>5591.4729845303173</v>
      </c>
      <c r="BU3" s="65">
        <v>5591.4729845303173</v>
      </c>
      <c r="BV3" s="65">
        <v>5591.4729845303173</v>
      </c>
      <c r="BW3" s="65">
        <v>5591.4729845303173</v>
      </c>
      <c r="BX3" s="65">
        <v>5591.4729845303173</v>
      </c>
      <c r="BY3" s="65">
        <v>5591.4729845303173</v>
      </c>
      <c r="BZ3" s="65">
        <v>5591.4729845303173</v>
      </c>
      <c r="CA3" s="65">
        <v>5591.4729845303173</v>
      </c>
      <c r="CB3" s="65">
        <v>5591.4729845303173</v>
      </c>
      <c r="CC3" s="65">
        <v>5591.4729845303173</v>
      </c>
      <c r="CD3" s="65">
        <v>5591.4729845303173</v>
      </c>
      <c r="CE3" s="65">
        <v>5591.4729845303173</v>
      </c>
      <c r="CF3" s="65">
        <v>5591.4729845303173</v>
      </c>
      <c r="CG3" s="65">
        <v>5591.4729845303173</v>
      </c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</row>
    <row r="4" spans="1:101" x14ac:dyDescent="0.25">
      <c r="A4" s="66" t="s">
        <v>56</v>
      </c>
      <c r="B4" s="53">
        <v>0</v>
      </c>
      <c r="C4" s="53">
        <v>0</v>
      </c>
      <c r="D4" s="53">
        <v>0</v>
      </c>
      <c r="E4" s="53">
        <v>0</v>
      </c>
      <c r="F4" s="53">
        <v>0</v>
      </c>
      <c r="G4" s="53">
        <v>0</v>
      </c>
      <c r="H4" s="53">
        <v>0</v>
      </c>
      <c r="I4" s="53">
        <v>0</v>
      </c>
      <c r="J4" s="53">
        <v>0</v>
      </c>
      <c r="K4" s="53">
        <v>1233.4704831508848</v>
      </c>
      <c r="L4" s="53">
        <v>1233.4704831508848</v>
      </c>
      <c r="M4" s="53">
        <v>1233.4704831508848</v>
      </c>
      <c r="N4" s="53">
        <v>1233.4704831508848</v>
      </c>
      <c r="O4" s="53">
        <v>1233.4704831508848</v>
      </c>
      <c r="P4" s="53">
        <v>1233.4704831508848</v>
      </c>
      <c r="Q4" s="53">
        <v>1233.4704831508848</v>
      </c>
      <c r="R4" s="53">
        <v>1233.4704831508848</v>
      </c>
      <c r="S4" s="53">
        <v>1233.4704831508848</v>
      </c>
      <c r="T4" s="53">
        <v>1233.4704831508848</v>
      </c>
      <c r="U4" s="53">
        <v>1233.4704831508848</v>
      </c>
      <c r="V4" s="53">
        <v>1233.4704831508848</v>
      </c>
      <c r="W4" s="53">
        <v>1233.4704831508848</v>
      </c>
      <c r="X4" s="53">
        <v>1233.4704831508848</v>
      </c>
      <c r="Y4" s="53">
        <v>1233.4704831508848</v>
      </c>
      <c r="Z4" s="53">
        <v>1233.4704831508848</v>
      </c>
      <c r="AA4" s="53">
        <v>1233.4704831508848</v>
      </c>
      <c r="AB4" s="53">
        <v>1233.4704831508848</v>
      </c>
      <c r="AC4" s="53">
        <v>1233.4704831508848</v>
      </c>
      <c r="AD4" s="53">
        <v>1233.4704831508848</v>
      </c>
      <c r="AE4" s="53">
        <v>1233.4704831508848</v>
      </c>
      <c r="AF4" s="53">
        <v>1233.4704831508848</v>
      </c>
      <c r="AG4" s="53">
        <v>1233.4704831508848</v>
      </c>
      <c r="AH4" s="53">
        <v>1233.4704831508848</v>
      </c>
      <c r="AI4" s="53">
        <v>1233.4704831508848</v>
      </c>
      <c r="AJ4" s="53">
        <v>1233.4704831508848</v>
      </c>
      <c r="AK4" s="53">
        <v>1233.4704831508848</v>
      </c>
      <c r="AL4" s="53">
        <v>1233.4704831508848</v>
      </c>
      <c r="AM4" s="53">
        <v>1233.4704831508848</v>
      </c>
      <c r="AN4" s="53">
        <v>1233.4704831508848</v>
      </c>
      <c r="AO4" s="53">
        <v>1233.4704831508848</v>
      </c>
      <c r="AP4" s="53">
        <v>1233.4704831508848</v>
      </c>
      <c r="AQ4" s="53">
        <v>1233.4704831508848</v>
      </c>
      <c r="AR4" s="53">
        <v>1233.4704831508848</v>
      </c>
      <c r="AS4" s="53">
        <v>1233.4704831508848</v>
      </c>
      <c r="AT4" s="53">
        <v>1233.4704831508848</v>
      </c>
      <c r="AU4" s="53">
        <v>1233.4704831508848</v>
      </c>
      <c r="AV4" s="53">
        <v>1233.4704831508848</v>
      </c>
      <c r="AW4" s="53">
        <v>1233.4704831508848</v>
      </c>
      <c r="AX4" s="53">
        <v>1233.4704831508848</v>
      </c>
      <c r="AY4" s="53">
        <v>1233.4704831508848</v>
      </c>
      <c r="AZ4" s="53">
        <v>1233.4704831508848</v>
      </c>
      <c r="BA4" s="53">
        <v>1233.4704831508848</v>
      </c>
      <c r="BB4" s="53">
        <v>1233.4704831508848</v>
      </c>
      <c r="BC4" s="53">
        <v>1233.4704831508848</v>
      </c>
      <c r="BD4" s="53">
        <v>1233.4704831508848</v>
      </c>
      <c r="BE4" s="53">
        <v>1233.4704831508848</v>
      </c>
      <c r="BF4" s="53">
        <v>1233.4704831508848</v>
      </c>
      <c r="BG4" s="53">
        <v>1233.4704831508848</v>
      </c>
      <c r="BH4" s="53">
        <v>1233.4704831508848</v>
      </c>
      <c r="BI4" s="53">
        <v>1233.4704831508848</v>
      </c>
      <c r="BJ4" s="53">
        <v>1233.4704831508848</v>
      </c>
      <c r="BK4" s="53">
        <v>1233.4704831508848</v>
      </c>
      <c r="BL4" s="53">
        <v>1233.4704831508848</v>
      </c>
      <c r="BM4" s="53">
        <v>1233.4704831508848</v>
      </c>
      <c r="BN4" s="53">
        <v>1233.4704831508848</v>
      </c>
      <c r="BO4" s="53">
        <v>1233.4704831508848</v>
      </c>
      <c r="BP4" s="53">
        <v>1233.4704831508848</v>
      </c>
      <c r="BQ4" s="53">
        <v>1233.4704831508848</v>
      </c>
      <c r="BR4" s="53">
        <v>1233.4704831508848</v>
      </c>
      <c r="BS4" s="53">
        <v>1233.4704831508848</v>
      </c>
      <c r="BT4" s="53">
        <v>1233.4704831508848</v>
      </c>
      <c r="BU4" s="53">
        <v>1233.4704831508848</v>
      </c>
      <c r="BV4" s="53">
        <v>1233.4704831508848</v>
      </c>
      <c r="BW4" s="53">
        <v>1233.4704831508848</v>
      </c>
      <c r="BX4" s="53">
        <v>1233.4704831508848</v>
      </c>
      <c r="BY4" s="53">
        <v>1233.4704831508848</v>
      </c>
      <c r="BZ4" s="53">
        <v>1233.4704831508848</v>
      </c>
      <c r="CA4" s="53">
        <v>1233.4704831508848</v>
      </c>
      <c r="CB4" s="53">
        <v>1233.4704831508848</v>
      </c>
      <c r="CC4" s="53">
        <v>1233.4704831508848</v>
      </c>
      <c r="CD4" s="53">
        <v>1233.4704831508848</v>
      </c>
      <c r="CE4" s="53">
        <v>1233.4704831508848</v>
      </c>
      <c r="CF4" s="53">
        <v>1233.4704831508848</v>
      </c>
      <c r="CG4" s="53">
        <v>1233.4704831508848</v>
      </c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</row>
    <row r="5" spans="1:101" x14ac:dyDescent="0.25">
      <c r="A5" s="66" t="s">
        <v>57</v>
      </c>
      <c r="B5" s="53">
        <v>0</v>
      </c>
      <c r="C5" s="53">
        <v>0</v>
      </c>
      <c r="D5" s="53">
        <v>0</v>
      </c>
      <c r="E5" s="53">
        <v>0</v>
      </c>
      <c r="F5" s="53">
        <v>0</v>
      </c>
      <c r="G5" s="53">
        <v>0</v>
      </c>
      <c r="H5" s="53">
        <v>0</v>
      </c>
      <c r="I5" s="53">
        <v>0</v>
      </c>
      <c r="J5" s="53">
        <v>0</v>
      </c>
      <c r="K5" s="53">
        <v>4358.0025013794329</v>
      </c>
      <c r="L5" s="53">
        <v>4358.0025013794329</v>
      </c>
      <c r="M5" s="53">
        <v>4358.0025013794329</v>
      </c>
      <c r="N5" s="53">
        <v>4358.0025013794329</v>
      </c>
      <c r="O5" s="53">
        <v>4358.0025013794329</v>
      </c>
      <c r="P5" s="53">
        <v>4358.0025013794329</v>
      </c>
      <c r="Q5" s="53">
        <v>4358.0025013794329</v>
      </c>
      <c r="R5" s="53">
        <v>4358.0025013794329</v>
      </c>
      <c r="S5" s="53">
        <v>4358.0025013794329</v>
      </c>
      <c r="T5" s="53">
        <v>4358.0025013794329</v>
      </c>
      <c r="U5" s="53">
        <v>4358.0025013794329</v>
      </c>
      <c r="V5" s="53">
        <v>4358.0025013794329</v>
      </c>
      <c r="W5" s="53">
        <v>4358.0025013794329</v>
      </c>
      <c r="X5" s="53">
        <v>4358.0025013794329</v>
      </c>
      <c r="Y5" s="53">
        <v>4358.0025013794329</v>
      </c>
      <c r="Z5" s="53">
        <v>4358.0025013794329</v>
      </c>
      <c r="AA5" s="53">
        <v>4358.0025013794329</v>
      </c>
      <c r="AB5" s="53">
        <v>4358.0025013794329</v>
      </c>
      <c r="AC5" s="53">
        <v>4358.0025013794329</v>
      </c>
      <c r="AD5" s="53">
        <v>4358.0025013794329</v>
      </c>
      <c r="AE5" s="53">
        <v>4358.0025013794329</v>
      </c>
      <c r="AF5" s="53">
        <v>4358.0025013794329</v>
      </c>
      <c r="AG5" s="53">
        <v>4358.0025013794329</v>
      </c>
      <c r="AH5" s="53">
        <v>4358.0025013794329</v>
      </c>
      <c r="AI5" s="53">
        <v>4358.0025013794329</v>
      </c>
      <c r="AJ5" s="53">
        <v>4358.0025013794329</v>
      </c>
      <c r="AK5" s="53">
        <v>4358.0025013794329</v>
      </c>
      <c r="AL5" s="53">
        <v>4358.0025013794329</v>
      </c>
      <c r="AM5" s="53">
        <v>4358.0025013794329</v>
      </c>
      <c r="AN5" s="53">
        <v>4358.0025013794329</v>
      </c>
      <c r="AO5" s="53">
        <v>4358.0025013794329</v>
      </c>
      <c r="AP5" s="53">
        <v>4358.0025013794329</v>
      </c>
      <c r="AQ5" s="53">
        <v>4358.0025013794329</v>
      </c>
      <c r="AR5" s="53">
        <v>4358.0025013794329</v>
      </c>
      <c r="AS5" s="53">
        <v>4358.0025013794329</v>
      </c>
      <c r="AT5" s="53">
        <v>4358.0025013794329</v>
      </c>
      <c r="AU5" s="53">
        <v>4358.0025013794329</v>
      </c>
      <c r="AV5" s="53">
        <v>4358.0025013794329</v>
      </c>
      <c r="AW5" s="53">
        <v>4358.0025013794329</v>
      </c>
      <c r="AX5" s="53">
        <v>4358.0025013794329</v>
      </c>
      <c r="AY5" s="53">
        <v>4358.0025013794329</v>
      </c>
      <c r="AZ5" s="53">
        <v>4358.0025013794329</v>
      </c>
      <c r="BA5" s="53">
        <v>4358.0025013794329</v>
      </c>
      <c r="BB5" s="53">
        <v>4358.0025013794329</v>
      </c>
      <c r="BC5" s="53">
        <v>4358.0025013794329</v>
      </c>
      <c r="BD5" s="53">
        <v>4358.0025013794329</v>
      </c>
      <c r="BE5" s="53">
        <v>4358.0025013794329</v>
      </c>
      <c r="BF5" s="53">
        <v>4358.0025013794329</v>
      </c>
      <c r="BG5" s="53">
        <v>4358.0025013794329</v>
      </c>
      <c r="BH5" s="53">
        <v>4358.0025013794329</v>
      </c>
      <c r="BI5" s="53">
        <v>4358.0025013794329</v>
      </c>
      <c r="BJ5" s="53">
        <v>4358.0025013794329</v>
      </c>
      <c r="BK5" s="53">
        <v>4358.0025013794329</v>
      </c>
      <c r="BL5" s="53">
        <v>4358.0025013794329</v>
      </c>
      <c r="BM5" s="53">
        <v>4358.0025013794329</v>
      </c>
      <c r="BN5" s="53">
        <v>4358.0025013794329</v>
      </c>
      <c r="BO5" s="53">
        <v>4358.0025013794329</v>
      </c>
      <c r="BP5" s="53">
        <v>4358.0025013794329</v>
      </c>
      <c r="BQ5" s="53">
        <v>4358.0025013794329</v>
      </c>
      <c r="BR5" s="53">
        <v>4358.0025013794329</v>
      </c>
      <c r="BS5" s="53">
        <v>4358.0025013794329</v>
      </c>
      <c r="BT5" s="53">
        <v>4358.0025013794329</v>
      </c>
      <c r="BU5" s="53">
        <v>4358.0025013794329</v>
      </c>
      <c r="BV5" s="53">
        <v>4358.0025013794329</v>
      </c>
      <c r="BW5" s="53">
        <v>4358.0025013794329</v>
      </c>
      <c r="BX5" s="53">
        <v>4358.0025013794329</v>
      </c>
      <c r="BY5" s="53">
        <v>4358.0025013794329</v>
      </c>
      <c r="BZ5" s="53">
        <v>4358.0025013794329</v>
      </c>
      <c r="CA5" s="53">
        <v>4358.0025013794329</v>
      </c>
      <c r="CB5" s="53">
        <v>4358.0025013794329</v>
      </c>
      <c r="CC5" s="53">
        <v>4358.0025013794329</v>
      </c>
      <c r="CD5" s="53">
        <v>4358.0025013794329</v>
      </c>
      <c r="CE5" s="53">
        <v>4358.0025013794329</v>
      </c>
      <c r="CF5" s="53">
        <v>4358.0025013794329</v>
      </c>
      <c r="CG5" s="53">
        <v>4358.0025013794329</v>
      </c>
      <c r="CH5" s="67"/>
      <c r="CI5" s="67"/>
      <c r="CJ5" s="67"/>
      <c r="CK5" s="67"/>
      <c r="CL5" s="67"/>
      <c r="CM5" s="67"/>
      <c r="CN5" s="21"/>
      <c r="CO5" s="21"/>
      <c r="CP5" s="21"/>
      <c r="CQ5" s="21"/>
      <c r="CR5" s="21"/>
      <c r="CS5" s="21"/>
      <c r="CT5" s="21"/>
      <c r="CU5" s="21"/>
      <c r="CV5" s="21"/>
      <c r="CW5" s="21"/>
    </row>
    <row r="6" spans="1:101" x14ac:dyDescent="0.25">
      <c r="A6" s="66" t="s">
        <v>58</v>
      </c>
      <c r="B6" s="53">
        <v>0</v>
      </c>
      <c r="C6" s="53">
        <v>0</v>
      </c>
      <c r="D6" s="53">
        <v>0</v>
      </c>
      <c r="E6" s="53">
        <v>0</v>
      </c>
      <c r="F6" s="53">
        <v>0</v>
      </c>
      <c r="G6" s="53">
        <v>0</v>
      </c>
      <c r="H6" s="53">
        <v>0</v>
      </c>
      <c r="I6" s="53">
        <v>0</v>
      </c>
      <c r="J6" s="53">
        <v>0</v>
      </c>
      <c r="K6" s="53">
        <v>11544.939659798549</v>
      </c>
      <c r="L6" s="53">
        <v>11544.939659798549</v>
      </c>
      <c r="M6" s="53">
        <v>11544.939659798549</v>
      </c>
      <c r="N6" s="53">
        <v>11544.939659798549</v>
      </c>
      <c r="O6" s="53">
        <v>11544.939659798549</v>
      </c>
      <c r="P6" s="53">
        <v>11544.939659798549</v>
      </c>
      <c r="Q6" s="53">
        <v>11544.939659798549</v>
      </c>
      <c r="R6" s="53">
        <v>11544.939659798549</v>
      </c>
      <c r="S6" s="53">
        <v>11544.939659798549</v>
      </c>
      <c r="T6" s="53">
        <v>11544.939659798549</v>
      </c>
      <c r="U6" s="53">
        <v>0</v>
      </c>
      <c r="V6" s="53">
        <v>0</v>
      </c>
      <c r="W6" s="53">
        <v>0</v>
      </c>
      <c r="X6" s="53">
        <v>0</v>
      </c>
      <c r="Y6" s="53">
        <v>0</v>
      </c>
      <c r="Z6" s="53">
        <v>0</v>
      </c>
      <c r="AA6" s="53">
        <v>0</v>
      </c>
      <c r="AB6" s="53">
        <v>0</v>
      </c>
      <c r="AC6" s="53">
        <v>0</v>
      </c>
      <c r="AD6" s="53">
        <v>0</v>
      </c>
      <c r="AE6" s="53">
        <v>0</v>
      </c>
      <c r="AF6" s="53">
        <v>0</v>
      </c>
      <c r="AG6" s="53">
        <v>0</v>
      </c>
      <c r="AH6" s="53">
        <v>0</v>
      </c>
      <c r="AI6" s="53">
        <v>0</v>
      </c>
      <c r="AJ6" s="53">
        <v>0</v>
      </c>
      <c r="AK6" s="53">
        <v>0</v>
      </c>
      <c r="AL6" s="53">
        <v>0</v>
      </c>
      <c r="AM6" s="53">
        <v>0</v>
      </c>
      <c r="AN6" s="53">
        <v>0</v>
      </c>
      <c r="AO6" s="53">
        <v>0</v>
      </c>
      <c r="AP6" s="53">
        <v>0</v>
      </c>
      <c r="AQ6" s="53">
        <v>0</v>
      </c>
      <c r="AR6" s="53">
        <v>0</v>
      </c>
      <c r="AS6" s="53">
        <v>0</v>
      </c>
      <c r="AT6" s="53">
        <v>0</v>
      </c>
      <c r="AU6" s="53">
        <v>0</v>
      </c>
      <c r="AV6" s="53">
        <v>0</v>
      </c>
      <c r="AW6" s="53">
        <v>0</v>
      </c>
      <c r="AX6" s="53">
        <v>0</v>
      </c>
      <c r="AY6" s="53">
        <v>0</v>
      </c>
      <c r="AZ6" s="53">
        <v>0</v>
      </c>
      <c r="BA6" s="53">
        <v>0</v>
      </c>
      <c r="BB6" s="53">
        <v>0</v>
      </c>
      <c r="BC6" s="53">
        <v>0</v>
      </c>
      <c r="BD6" s="53">
        <v>0</v>
      </c>
      <c r="BE6" s="53">
        <v>0</v>
      </c>
      <c r="BF6" s="53">
        <v>0</v>
      </c>
      <c r="BG6" s="53">
        <v>0</v>
      </c>
      <c r="BH6" s="53">
        <v>0</v>
      </c>
      <c r="BI6" s="53">
        <v>0</v>
      </c>
      <c r="BJ6" s="53">
        <v>0</v>
      </c>
      <c r="BK6" s="53">
        <v>0</v>
      </c>
      <c r="BL6" s="53">
        <v>0</v>
      </c>
      <c r="BM6" s="53">
        <v>0</v>
      </c>
      <c r="BN6" s="53">
        <v>0</v>
      </c>
      <c r="BO6" s="53">
        <v>0</v>
      </c>
      <c r="BP6" s="53">
        <v>0</v>
      </c>
      <c r="BQ6" s="53">
        <v>0</v>
      </c>
      <c r="BR6" s="53">
        <v>0</v>
      </c>
      <c r="BS6" s="53">
        <v>0</v>
      </c>
      <c r="BT6" s="53">
        <v>0</v>
      </c>
      <c r="BU6" s="53">
        <v>0</v>
      </c>
      <c r="BV6" s="53">
        <v>0</v>
      </c>
      <c r="BW6" s="53">
        <v>0</v>
      </c>
      <c r="BX6" s="53">
        <v>0</v>
      </c>
      <c r="BY6" s="53">
        <v>0</v>
      </c>
      <c r="BZ6" s="53">
        <v>0</v>
      </c>
      <c r="CA6" s="53">
        <v>0</v>
      </c>
      <c r="CB6" s="53">
        <v>0</v>
      </c>
      <c r="CC6" s="53">
        <v>0</v>
      </c>
      <c r="CD6" s="53">
        <v>0</v>
      </c>
      <c r="CE6" s="53">
        <v>0</v>
      </c>
      <c r="CF6" s="53">
        <v>0</v>
      </c>
      <c r="CG6" s="53">
        <v>0</v>
      </c>
      <c r="CH6" s="67"/>
      <c r="CI6" s="67"/>
      <c r="CJ6" s="67"/>
      <c r="CK6" s="67"/>
      <c r="CL6" s="67"/>
      <c r="CM6" s="67"/>
      <c r="CN6" s="21"/>
      <c r="CO6" s="21"/>
      <c r="CP6" s="21"/>
      <c r="CQ6" s="21"/>
      <c r="CR6" s="21"/>
      <c r="CS6" s="21"/>
      <c r="CT6" s="21"/>
      <c r="CU6" s="21"/>
      <c r="CV6" s="21"/>
      <c r="CW6" s="21"/>
    </row>
    <row r="7" spans="1:101" x14ac:dyDescent="0.25">
      <c r="A7" s="68" t="s">
        <v>59</v>
      </c>
      <c r="B7" s="69">
        <v>0</v>
      </c>
      <c r="C7" s="69">
        <v>0</v>
      </c>
      <c r="D7" s="69">
        <v>0</v>
      </c>
      <c r="E7" s="69">
        <v>0</v>
      </c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17136.412644328866</v>
      </c>
      <c r="L7" s="69">
        <v>17136.412644328866</v>
      </c>
      <c r="M7" s="69">
        <v>17136.412644328866</v>
      </c>
      <c r="N7" s="69">
        <v>17136.412644328866</v>
      </c>
      <c r="O7" s="69">
        <v>17136.412644328866</v>
      </c>
      <c r="P7" s="69">
        <v>17136.412644328866</v>
      </c>
      <c r="Q7" s="69">
        <v>17136.412644328866</v>
      </c>
      <c r="R7" s="69">
        <v>17136.412644328866</v>
      </c>
      <c r="S7" s="69">
        <v>17136.412644328866</v>
      </c>
      <c r="T7" s="69">
        <v>17136.412644328866</v>
      </c>
      <c r="U7" s="69">
        <v>5591.4729845303173</v>
      </c>
      <c r="V7" s="69">
        <v>5591.4729845303173</v>
      </c>
      <c r="W7" s="69">
        <v>5591.4729845303173</v>
      </c>
      <c r="X7" s="69">
        <v>5591.4729845303173</v>
      </c>
      <c r="Y7" s="69">
        <v>5591.4729845303173</v>
      </c>
      <c r="Z7" s="69">
        <v>5591.4729845303173</v>
      </c>
      <c r="AA7" s="69">
        <v>5591.4729845303173</v>
      </c>
      <c r="AB7" s="69">
        <v>5591.4729845303173</v>
      </c>
      <c r="AC7" s="69">
        <v>5591.4729845303173</v>
      </c>
      <c r="AD7" s="69">
        <v>5591.4729845303173</v>
      </c>
      <c r="AE7" s="69">
        <v>5591.4729845303173</v>
      </c>
      <c r="AF7" s="69">
        <v>5591.4729845303173</v>
      </c>
      <c r="AG7" s="69">
        <v>5591.4729845303173</v>
      </c>
      <c r="AH7" s="69">
        <v>5591.4729845303173</v>
      </c>
      <c r="AI7" s="69">
        <v>5591.4729845303173</v>
      </c>
      <c r="AJ7" s="69">
        <v>5591.4729845303173</v>
      </c>
      <c r="AK7" s="69">
        <v>5591.4729845303173</v>
      </c>
      <c r="AL7" s="69">
        <v>5591.4729845303173</v>
      </c>
      <c r="AM7" s="69">
        <v>5591.4729845303173</v>
      </c>
      <c r="AN7" s="69">
        <v>5591.4729845303173</v>
      </c>
      <c r="AO7" s="69">
        <v>5591.4729845303173</v>
      </c>
      <c r="AP7" s="69">
        <v>5591.4729845303173</v>
      </c>
      <c r="AQ7" s="69">
        <v>5591.4729845303173</v>
      </c>
      <c r="AR7" s="69">
        <v>5591.4729845303173</v>
      </c>
      <c r="AS7" s="69">
        <v>5591.4729845303173</v>
      </c>
      <c r="AT7" s="69">
        <v>5591.4729845303173</v>
      </c>
      <c r="AU7" s="69">
        <v>5591.4729845303173</v>
      </c>
      <c r="AV7" s="69">
        <v>5591.4729845303173</v>
      </c>
      <c r="AW7" s="69">
        <v>5591.4729845303173</v>
      </c>
      <c r="AX7" s="69">
        <v>5591.4729845303173</v>
      </c>
      <c r="AY7" s="69">
        <v>5591.4729845303173</v>
      </c>
      <c r="AZ7" s="69">
        <v>5591.4729845303173</v>
      </c>
      <c r="BA7" s="69">
        <v>5591.4729845303173</v>
      </c>
      <c r="BB7" s="69">
        <v>5591.4729845303173</v>
      </c>
      <c r="BC7" s="69">
        <v>5591.4729845303173</v>
      </c>
      <c r="BD7" s="69">
        <v>5591.4729845303173</v>
      </c>
      <c r="BE7" s="69">
        <v>5591.4729845303173</v>
      </c>
      <c r="BF7" s="69">
        <v>5591.4729845303173</v>
      </c>
      <c r="BG7" s="69">
        <v>5591.4729845303173</v>
      </c>
      <c r="BH7" s="69">
        <v>5591.4729845303173</v>
      </c>
      <c r="BI7" s="69">
        <v>5591.4729845303173</v>
      </c>
      <c r="BJ7" s="69">
        <v>5591.4729845303173</v>
      </c>
      <c r="BK7" s="69">
        <v>5591.4729845303173</v>
      </c>
      <c r="BL7" s="69">
        <v>5591.4729845303173</v>
      </c>
      <c r="BM7" s="69">
        <v>5591.4729845303173</v>
      </c>
      <c r="BN7" s="69">
        <v>5591.4729845303173</v>
      </c>
      <c r="BO7" s="69">
        <v>5591.4729845303173</v>
      </c>
      <c r="BP7" s="69">
        <v>5591.4729845303173</v>
      </c>
      <c r="BQ7" s="69">
        <v>5591.4729845303173</v>
      </c>
      <c r="BR7" s="69">
        <v>5591.4729845303173</v>
      </c>
      <c r="BS7" s="69">
        <v>5591.4729845303173</v>
      </c>
      <c r="BT7" s="69">
        <v>5591.4729845303173</v>
      </c>
      <c r="BU7" s="69">
        <v>5591.4729845303173</v>
      </c>
      <c r="BV7" s="69">
        <v>5591.4729845303173</v>
      </c>
      <c r="BW7" s="69">
        <v>5591.4729845303173</v>
      </c>
      <c r="BX7" s="69">
        <v>5591.4729845303173</v>
      </c>
      <c r="BY7" s="69">
        <v>5591.4729845303173</v>
      </c>
      <c r="BZ7" s="69">
        <v>5591.4729845303173</v>
      </c>
      <c r="CA7" s="69">
        <v>5591.4729845303173</v>
      </c>
      <c r="CB7" s="69">
        <v>5591.4729845303173</v>
      </c>
      <c r="CC7" s="69">
        <v>5591.4729845303173</v>
      </c>
      <c r="CD7" s="69">
        <v>5591.4729845303173</v>
      </c>
      <c r="CE7" s="69">
        <v>5591.4729845303173</v>
      </c>
      <c r="CF7" s="69">
        <v>5591.4729845303173</v>
      </c>
      <c r="CG7" s="69">
        <v>5591.4729845303173</v>
      </c>
      <c r="CH7" s="63"/>
      <c r="CI7" s="63"/>
      <c r="CJ7" s="63"/>
      <c r="CK7" s="63"/>
      <c r="CL7" s="63"/>
      <c r="CM7" s="63"/>
      <c r="CN7" s="21"/>
      <c r="CO7" s="21"/>
      <c r="CP7" s="21"/>
      <c r="CQ7" s="21"/>
      <c r="CR7" s="21"/>
      <c r="CS7" s="21"/>
      <c r="CT7" s="21"/>
      <c r="CU7" s="21"/>
      <c r="CV7" s="21"/>
      <c r="CW7" s="21"/>
    </row>
    <row r="8" spans="1:101" x14ac:dyDescent="0.25"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</row>
    <row r="9" spans="1:101" x14ac:dyDescent="0.25"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</row>
    <row r="10" spans="1:101" x14ac:dyDescent="0.25"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</row>
    <row r="11" spans="1:101" x14ac:dyDescent="0.25"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</row>
    <row r="12" spans="1:101" x14ac:dyDescent="0.25"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</row>
  </sheetData>
  <sheetProtection algorithmName="SHA-512" hashValue="EO3vmoLyGZmJ3dtJxPOrnm51f4sH27Z2cLPsUzZYnY6oxsmm8MIesIJsy42wVy+eBSVEK5FIR420vXIRgDowRA==" saltValue="IsHC4NSxJ5RTPhQwmjG/Y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1"/>
  <sheetViews>
    <sheetView workbookViewId="0"/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42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47</v>
      </c>
      <c r="B10" s="21">
        <v>1.7500000000000002E-2</v>
      </c>
      <c r="C10" s="21">
        <f>1+B10</f>
        <v>1.0175000000000001</v>
      </c>
    </row>
    <row r="11" spans="1:4" x14ac:dyDescent="0.25">
      <c r="A11" s="26" t="s">
        <v>48</v>
      </c>
      <c r="B11" s="21">
        <v>1.6899999999999998E-2</v>
      </c>
      <c r="C11" s="21">
        <f>1+B11</f>
        <v>1.0168999999999999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niveau Bis</vt:lpstr>
      <vt:lpstr>Gen. inv. 2017-niveau Bis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Anna Gammelby</cp:lastModifiedBy>
  <dcterms:created xsi:type="dcterms:W3CDTF">2016-02-18T09:14:14Z</dcterms:created>
  <dcterms:modified xsi:type="dcterms:W3CDTF">2020-09-28T15:40:39Z</dcterms:modified>
</cp:coreProperties>
</file>