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Odsherred Vand AS (V145)\ØR2027\"/>
    </mc:Choice>
  </mc:AlternateContent>
  <xr:revisionPtr revIDLastSave="0" documentId="13_ncr:1_{A3CBB609-50A8-4E93-B463-959DD160EF4E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2027'!$B$8:$D$22</definedName>
    <definedName name="ØR_Tabel_GE">'1. Økonomisk ramme 2027'!$B$15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9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8" i="3" s="1"/>
  <c r="C9" i="6"/>
  <c r="C14" i="3" l="1"/>
  <c r="C13" i="3"/>
  <c r="C16" i="12"/>
  <c r="C20" i="3" s="1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5" i="3" s="1"/>
  <c r="C16" i="3" l="1"/>
  <c r="C17" i="3" s="1"/>
  <c r="C22" i="3" s="1"/>
</calcChain>
</file>

<file path=xl/sharedStrings.xml><?xml version="1.0" encoding="utf-8"?>
<sst xmlns="http://schemas.openxmlformats.org/spreadsheetml/2006/main" count="298" uniqueCount="135">
  <si>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</si>
  <si>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</si>
  <si>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</si>
  <si>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</si>
  <si>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</si>
  <si>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</si>
  <si>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</si>
  <si>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</si>
  <si>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</si>
  <si>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</si>
  <si>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</si>
  <si>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</si>
  <si>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</si>
  <si>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</si>
  <si>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</si>
  <si>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</si>
  <si>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</si>
  <si>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</si>
  <si>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</si>
  <si>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</si>
  <si>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</si>
  <si>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</si>
  <si>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</si>
  <si>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</si>
  <si>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</si>
  <si>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</si>
  <si>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</si>
  <si>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</si>
  <si>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</si>
  <si>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</si>
  <si>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</si>
  <si>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</si>
  <si>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</si>
  <si>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</si>
  <si>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</si>
  <si>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</si>
  <si>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</si>
  <si>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</si>
  <si>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</si>
  <si>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</si>
  <si>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</si>
  <si>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</si>
  <si>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</si>
  <si>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</si>
  <si>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</si>
  <si>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</si>
  <si>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</si>
  <si>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</si>
  <si>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</si>
  <si>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</si>
  <si>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</si>
  <si>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</si>
  <si>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</si>
  <si>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</si>
  <si>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</si>
  <si>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</si>
  <si>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</si>
  <si>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</si>
  <si>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</si>
  <si>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</si>
  <si>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</si>
  <si>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</si>
  <si>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</si>
  <si>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</si>
  <si>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</si>
  <si>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</si>
  <si>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</si>
  <si>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</si>
  <si>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</si>
  <si>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</si>
  <si>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</si>
  <si>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</si>
  <si>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</si>
  <si>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</si>
  <si>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</si>
  <si>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</si>
  <si>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</si>
  <si>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</si>
  <si>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</si>
  <si>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</si>
  <si>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</si>
  <si>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</si>
  <si>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</si>
  <si>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</si>
  <si>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</si>
  <si>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</si>
  <si>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</si>
  <si>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</si>
  <si>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</si>
  <si>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</si>
  <si>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</si>
  <si>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</si>
  <si>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</si>
  <si>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</si>
  <si>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</si>
  <si>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</si>
  <si>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</si>
  <si>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</si>
  <si>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</si>
  <si>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</si>
  <si>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</si>
  <si>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</si>
  <si>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</si>
  <si>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</si>
  <si>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</si>
  <si>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</si>
  <si>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</si>
  <si>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</si>
  <si>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</si>
  <si>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</si>
  <si>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</si>
  <si>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</si>
  <si>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</si>
  <si>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</si>
  <si>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</si>
  <si>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</si>
  <si>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</si>
  <si>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</si>
  <si>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</si>
  <si>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</si>
  <si>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</si>
  <si>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</si>
  <si>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</si>
  <si>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</si>
  <si>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</si>
  <si>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</si>
  <si>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</si>
  <si>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</si>
  <si>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</si>
  <si>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</si>
  <si>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</si>
  <si>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</si>
  <si>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</si>
  <si>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Frivillige aftaler om dyrkningspraksis eller andre restriktioner i arealanvendelse</t>
  </si>
  <si>
    <t>Justering af enhedspris i POLKA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</si>
</sst>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99" t="s">
        <v>0</v>
      </c>
      <c r="D6" s="99"/>
      <c r="E6" s="6"/>
    </row>
    <row r="7" spans="1:5" ht="15" customHeight="1" x14ac:dyDescent="0.25">
      <c r="A7" s="5"/>
      <c r="B7" s="6"/>
      <c r="C7" s="99"/>
      <c r="D7" s="99"/>
      <c r="E7" s="6"/>
    </row>
    <row r="8" spans="1:5" ht="15.75" customHeight="1" x14ac:dyDescent="0.25">
      <c r="A8" s="5"/>
      <c r="B8" s="7"/>
      <c r="C8" s="100" t="s">
        <v>1</v>
      </c>
      <c r="D8" s="100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1" t="s">
        <v>2</v>
      </c>
      <c r="D11" s="101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102" t="s">
        <v>14</v>
      </c>
      <c r="D23" s="102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9jCQ6yEG92YThs6LEmP3TpqLPXjXgdwZuGSJb3hyjV+UsVtoDCJkiOy4F2cwJCh6+092OHz9zbrhD2UvTICFHA==" saltValue="iKDxO3tMtJ+FzUJI+P2J0A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gk3rNfm1yeAfMkEl3GLWeQ5XRYSKMvMdx2hwmF4Qf7ZZsLj1kyDkmMZRJ0nn76sI7RXy5yCXKXkFuuhNZ7YlZA==" saltValue="1bcrnlJ5bHtge66acf4ri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125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N5n3nabVnv56x2aQCh4sN+YLlX1kH1/qfF8H8JUiFWB2mjjGHrvypryXtZhqnubw4samtvf/PDz2iWEBHn4LsQ==" saltValue="Xra93FxzA70d9Hfu0akAj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XIRfo9SvXgya4YLFKuk1lFvfjj3ZcS8wu4SL5q5IGswOpucsb9ZP2E/tcoV/oir0KURYuVt0sGcp5AKW0ySx3w==" saltValue="dJUVQTLlWoPjTrCtfTcSN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GfCKuWu0TJeJ6tAe6wSeoNNchXpoKvxDpo5GMxyGESwc/i1PqKr4eznf1+AsGRvuLhrehBr1AgrFzdbwzJMsZQ==" saltValue="kKDjUOEfbCeOitTcn9yze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Vv2Gp35OoeUF7zzDhNNI3K9VX+EwDbKRkxiZPPVTWilSywC2Ukj8cXfnEm6cboPwn5WdwHsTaPxVIBfDHLnEzg==" saltValue="WDLqs5k/yjRvtsRsCqOPz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Ak4RCrKKgvorsSD0MlLBEOVteqAKme0b5tA6GmMzpYhxXJqewg9Zv4KD3UOsJJgVRSs9sBenQMrz5RMslCaGGQ==" saltValue="/cFJ2OxTkIT77FJlVu+/1Q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10005831.429374037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134</v>
      </c>
      <c r="C12" s="21">
        <v>11488.348620402578</v>
      </c>
      <c r="D12" s="19" t="s">
        <v>31</v>
      </c>
      <c r="E12" s="5"/>
    </row>
    <row r="13" spans="1:5" ht="15" customHeight="1" x14ac:dyDescent="0.25">
      <c r="A13" s="5"/>
      <c r="B13" s="20" t="s">
        <v>24</v>
      </c>
      <c r="C13" s="22">
        <f>-('6. Bortfald'!C12+'6. Bortfald'!E12)</f>
        <v>0</v>
      </c>
      <c r="D13" s="19" t="s">
        <v>31</v>
      </c>
      <c r="E13" s="5"/>
    </row>
    <row r="14" spans="1:5" ht="15" customHeight="1" x14ac:dyDescent="0.25">
      <c r="A14" s="5"/>
      <c r="B14" s="20" t="s">
        <v>34</v>
      </c>
      <c r="C14" s="22">
        <f>'7. Tilknyttet virksomhed'!C12+'7. Tilknyttet virksomhed'!E12</f>
        <v>0</v>
      </c>
      <c r="D14" s="19" t="s">
        <v>31</v>
      </c>
      <c r="E14" s="5"/>
    </row>
    <row r="15" spans="1:5" ht="15" customHeight="1" x14ac:dyDescent="0.25">
      <c r="A15" s="5"/>
      <c r="B15" s="20" t="s">
        <v>35</v>
      </c>
      <c r="C15" s="23">
        <f>'4. Generelle eff. krav'!C12</f>
        <v>-170294.43622590546</v>
      </c>
      <c r="D15" s="19" t="s">
        <v>31</v>
      </c>
      <c r="E15" s="5"/>
    </row>
    <row r="16" spans="1:5" ht="15" customHeight="1" x14ac:dyDescent="0.25">
      <c r="A16" s="5"/>
      <c r="B16" s="20" t="s">
        <v>36</v>
      </c>
      <c r="C16" s="22">
        <f>SUM(C9:C15)*'8. Nøgletal'!C10</f>
        <v>127026.62690881407</v>
      </c>
      <c r="D16" s="19" t="s">
        <v>31</v>
      </c>
      <c r="E16" s="5"/>
    </row>
    <row r="17" spans="1:5" ht="15" customHeight="1" x14ac:dyDescent="0.25">
      <c r="A17" s="5"/>
      <c r="B17" s="24" t="s">
        <v>37</v>
      </c>
      <c r="C17" s="25">
        <f>SUM(C9:C16)</f>
        <v>9974051.9686773475</v>
      </c>
      <c r="D17" s="26" t="s">
        <v>31</v>
      </c>
      <c r="E17" s="5"/>
    </row>
    <row r="18" spans="1:5" ht="15" customHeight="1" x14ac:dyDescent="0.25">
      <c r="A18" s="5"/>
      <c r="B18" s="27" t="s">
        <v>38</v>
      </c>
      <c r="C18" s="23">
        <f>'5.1. § 10-tillæg'!C25</f>
        <v>0</v>
      </c>
      <c r="D18" s="28" t="s">
        <v>31</v>
      </c>
      <c r="E18" s="5"/>
    </row>
    <row r="19" spans="1:5" ht="15" customHeight="1" x14ac:dyDescent="0.25">
      <c r="A19" s="5"/>
      <c r="B19" s="29" t="s">
        <v>39</v>
      </c>
      <c r="C19" s="23">
        <f>'5.4. Periodevise driftsomk.'!C11</f>
        <v>0</v>
      </c>
      <c r="D19" s="28" t="s">
        <v>31</v>
      </c>
      <c r="E19" s="5"/>
    </row>
    <row r="20" spans="1:5" ht="15" hidden="1" customHeight="1" x14ac:dyDescent="0.25">
      <c r="A20" s="5"/>
      <c r="B20" s="17" t="s">
        <v>22</v>
      </c>
      <c r="C20" s="23">
        <f>'5.5. Korr. af ØR2025'!C16</f>
        <v>0</v>
      </c>
      <c r="D20" s="28" t="s">
        <v>31</v>
      </c>
      <c r="E20" s="5"/>
    </row>
    <row r="21" spans="1:5" ht="15" customHeight="1" x14ac:dyDescent="0.25">
      <c r="A21" s="5"/>
      <c r="B21" s="27" t="s">
        <v>41</v>
      </c>
      <c r="C21" s="23">
        <v>0</v>
      </c>
      <c r="D21" s="28" t="s">
        <v>31</v>
      </c>
      <c r="E21" s="5"/>
    </row>
    <row r="22" spans="1:5" ht="15" customHeight="1" x14ac:dyDescent="0.25">
      <c r="A22" s="5"/>
      <c r="B22" s="14" t="s">
        <v>4</v>
      </c>
      <c r="C22" s="30">
        <f>SUM(C17:C21)</f>
        <v>9974051.9686773475</v>
      </c>
      <c r="D22" s="16" t="s">
        <v>31</v>
      </c>
      <c r="E22" s="5"/>
    </row>
    <row r="23" spans="1:5" ht="15" customHeight="1" x14ac:dyDescent="0.25">
      <c r="A23" s="5"/>
      <c r="B23" s="5"/>
      <c r="C23" s="5"/>
      <c r="D23" s="5"/>
      <c r="E23" s="5"/>
    </row>
    <row r="24" spans="1:5" ht="15" customHeight="1" x14ac:dyDescent="0.25">
      <c r="A24" s="5"/>
      <c r="B24" s="5"/>
      <c r="C24" s="5"/>
      <c r="D24" s="5"/>
      <c r="E24" s="5"/>
    </row>
  </sheetData>
  <sheetProtection algorithmName="SHA-512" hashValue="3jJ84JOZqN4D0NErjmhwrrxWlrUx2uP4Ak6X9CeN0h/eOjaBIAaxbdUbBskcMLlILDuueGWoK1CVcQhs/sBo+Q==" saltValue="54cLfmoLMUtLK+KbcsJMm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11874798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22111.2073255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442426.68753587001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12339335.89486137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12176454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162881.89486137033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492220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655101.89486137033</v>
      </c>
      <c r="D19" s="16" t="s">
        <v>31</v>
      </c>
      <c r="E19" s="5"/>
    </row>
    <row r="20" spans="1:5" ht="45.75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100*492220/(11504012+269194)</f>
        <v>4.1808492945761762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5.3090531001282084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1oAT5sOwc5dYI5FY5zkgvo8B6w+OoPAtfUH1SSdydf9WfNd/q/IyClqN1eyQBOuBwl8EGiND03q4M0zsJ60tVw==" saltValue="/KsRzdSOhsl6o2G3Y3BaV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9523862.9629416745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22111.2073255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-162281.56089454197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622138.82000140555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10005831.429374037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-120280.25442447141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9885551.1749495659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QyUfrsS/H5VtT5CuEiEK1F6pw0Q5xR0j9vWqeJdvVGKrYIWzjzErXm5/7bJL3acMQyBxEAaPLa6u0LT9QGJNTQ==" saltValue="71o2KT4myK0WQXZfT/5YIg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10005831.429374037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2027'!C10:C14)</f>
        <v>11488.348620402578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10017319.777994439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-170294.43622590546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MvhttkODz0YU52IaPO8aBkrmAhSTw64kUeBJzMCB8v3YUsxsUY7NqYSqMm+Lj12a1XzdwFkYqTlBQdQkMH/Brg==" saltValue="I8U6ZAG9E3bOHYEOZtVw7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326.68753586999992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 t="s">
        <v>133</v>
      </c>
      <c r="C12" s="68">
        <v>442100</v>
      </c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442426.68753587001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18fpJCXFV7V8yGI3kDo5iyz8ZAXxV1L1XzpkliQ3ybO7QlyiWfOeGibDIG3ikgA2ya67zjvuOwVDxPCFYUgvlQ==" saltValue="D+jUp7W91zdwSni9y/AVW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2456083.51374488</v>
      </c>
      <c r="D9" s="22">
        <v>2427098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9638.3124641300001</v>
      </c>
      <c r="D10" s="22">
        <v>9965</v>
      </c>
      <c r="E10" s="22">
        <f t="shared" ref="E10:E19" si="0">MAX(D10-C10,0)</f>
        <v>326.68753586999992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5493.9631740799996</v>
      </c>
      <c r="D11" s="22">
        <v>3107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QAYURyTPqCcr7yupWLryFayV6IE7yq2FsvJk32wJ0PKmTPnGiT3TlgHyO4cANZDGL9Xl9PpFRtRUp1dHCvmKLw==" saltValue="6njIsJ7Y68Rvo5fyyIvw4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0qFlGzsBgtO4FF9oZo9LJrEJBUqne5BVZObqiE44dVwrRuXNUczgmjeahozekqM3M7aAdxrDP/0a/g5rDbyb0A==" saltValue="BF3rhtf+VWkDYhgGpXVYc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s6cpGgSF3Pgqluwt5OhVsYwirWm+QfQvMPs7krlGnROiMiVRX2e3k4Qq9O0ZufYtwJgsonOiQ0XIesV6uW5skg==" saltValue="K9EWZmY8HRA7VwX21ACru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2026-08-19T12:58:29Z</dcterms:modified>
</cp:coreProperties>
</file>