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Energi Viborg Vand AS (S014)\ØR2027\"/>
    </mc:Choice>
  </mc:AlternateContent>
  <xr:revisionPtr revIDLastSave="0" documentId="13_ncr:1_{097A79A4-C5E6-40BE-93A7-69209BD3CD48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6" i="12" s="1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E10" i="8"/>
  <c r="C10" i="7" s="1"/>
  <c r="E9" i="8"/>
  <c r="C9" i="7" s="1"/>
  <c r="C25" i="7"/>
  <c r="C18" i="3" s="1"/>
  <c r="C16" i="6"/>
  <c r="C20" i="3"/>
  <c r="C13" i="3"/>
  <c r="C12" i="11" l="1"/>
  <c r="C19" i="3" s="1"/>
  <c r="C11" i="7"/>
  <c r="C20" i="7" s="1"/>
  <c r="C11" i="4" s="1"/>
  <c r="C12" i="4" s="1"/>
  <c r="C15" i="4" s="1"/>
  <c r="C19" i="4" s="1"/>
  <c r="C24" i="4" s="1"/>
  <c r="C12" i="3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<sst xmlns="http://schemas.openxmlformats.org/spreadsheetml/2006/main" count="334" uniqueCount="156">
  <si>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</si>
  <si>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</si>
  <si>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</si>
  <si>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</si>
  <si>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</si>
  <si>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</si>
  <si>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</si>
  <si>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</si>
  <si>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</si>
  <si>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</si>
  <si>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</si>
  <si>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</si>
  <si>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</si>
  <si>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</si>
  <si>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</si>
  <si>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</si>
  <si>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</si>
  <si>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</si>
  <si>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</si>
  <si>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</si>
  <si>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</si>
  <si>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</si>
  <si>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</si>
  <si>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</si>
  <si>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</si>
  <si>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</si>
  <si>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</si>
  <si>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</si>
  <si>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</si>
  <si>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</si>
  <si>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</si>
  <si>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</si>
  <si>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</si>
  <si>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</si>
  <si>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</si>
  <si>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</si>
  <si>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</si>
  <si>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</si>
  <si>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</si>
  <si>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</si>
  <si>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</si>
  <si>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</si>
  <si>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</si>
  <si>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</si>
  <si>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</si>
  <si>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</si>
  <si>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</si>
  <si>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</si>
  <si>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</si>
  <si>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</si>
  <si>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</si>
  <si>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</si>
  <si>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</si>
  <si>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</si>
  <si>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</si>
  <si>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</si>
  <si>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</si>
  <si>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</si>
  <si>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</si>
  <si>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</si>
  <si>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</si>
  <si>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</si>
  <si>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</si>
  <si>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</si>
  <si>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</si>
  <si>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</si>
  <si>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</si>
  <si>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</si>
  <si>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</si>
  <si>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</si>
  <si>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</si>
  <si>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</si>
  <si>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</si>
  <si>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</si>
  <si>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</si>
  <si>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</si>
  <si>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</si>
  <si>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</si>
  <si>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</si>
  <si>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</si>
  <si>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</si>
  <si>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</si>
  <si>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</si>
  <si>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</si>
  <si>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</si>
  <si>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</si>
  <si>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</si>
  <si>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</si>
  <si>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</si>
  <si>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</si>
  <si>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</si>
  <si>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</si>
  <si>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</si>
  <si>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</si>
  <si>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</si>
  <si>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</si>
  <si>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</si>
  <si>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</si>
  <si>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</si>
  <si>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</si>
  <si>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</si>
  <si>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</si>
  <si>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</si>
  <si>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</si>
  <si>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</si>
  <si>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</si>
  <si>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</si>
  <si>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</si>
  <si>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</si>
  <si>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</si>
  <si>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</si>
  <si>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</si>
  <si>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</si>
  <si>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</si>
  <si>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</si>
  <si>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</si>
  <si>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</si>
  <si>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</si>
  <si>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</si>
  <si>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</si>
  <si>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</si>
  <si>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</si>
  <si>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</si>
  <si>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</si>
  <si>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</si>
  <si>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</si>
  <si>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</si>
  <si>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</si>
  <si>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</si>
  <si>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</si>
  <si>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</si>
  <si>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</si>
  <si>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</si>
  <si>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</si>
  <si>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</si>
  <si>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</si>
  <si>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</si>
  <si>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</si>
  <si>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</si>
  <si>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</si>
  <si>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</si>
  <si>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</si>
  <si>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</si>
  <si>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</si>
  <si>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</si>
  <si>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</si>
  <si>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</si>
  <si>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</si>
  <si>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</si>
  <si>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</si>
  <si>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</si>
  <si>
    <t>Kloaksepareringer</t>
  </si>
  <si>
    <t>Strukturplan</t>
  </si>
  <si>
    <t>Strømpeforinger</t>
  </si>
  <si>
    <t>Byggemodninger</t>
  </si>
  <si>
    <t>Ingen engangstillæg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</si>
</sst>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7" t="s">
        <v>0</v>
      </c>
      <c r="D6" s="107"/>
      <c r="E6" s="10"/>
    </row>
    <row r="7" spans="1:5" ht="15" customHeight="1" x14ac:dyDescent="0.25">
      <c r="A7" s="9"/>
      <c r="B7" s="10"/>
      <c r="C7" s="107"/>
      <c r="D7" s="107"/>
      <c r="E7" s="10"/>
    </row>
    <row r="8" spans="1:5" ht="15.75" customHeight="1" x14ac:dyDescent="0.25">
      <c r="A8" s="9"/>
      <c r="B8" s="11"/>
      <c r="C8" s="108" t="s">
        <v>1</v>
      </c>
      <c r="D8" s="108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9" t="s">
        <v>2</v>
      </c>
      <c r="D11" s="109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6" t="s">
        <v>14</v>
      </c>
      <c r="D23" s="106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fxWs12MElXcsfBAFJO/1Codr/6JzWW9nzHE2RWWAyszVTpyHC0nV88QjT6W38xxZluULWSQ3B09ETJCjPP+TAA==" saltValue="SPvVlXUHzLr9nyk4XCfWHw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3oaXZOJEngIqYTJHy0+wlkvw7IY01tE0BdOTvgRmw/0u+dQKzmRGy2zBa/6aXPPUrjofwUnAykGBBGNidC0I8Q==" saltValue="lI1ui6gxCVx2XEa6T/Ml0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142</v>
      </c>
      <c r="C13" s="93"/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JvHYWQUNaIMEzxXzF0KRH53umnBt3jfyJnE+xvJUx3mnLUPh2OPQTnxwBzscpeVK4Hi47FYnSDDZHJnqie3Yow==" saltValue="TxXcLK83YGvGPOCFNrGdo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z2vPZ7nl04elntCfh5sZsYr1GbbbkadT80h9uQ1BRrYmwnApQ3pFLkkVnhaUXHaS1om6aaOsA/eV9LAI6GiG/w==" saltValue="2U8XXzkerjfpjgJ0o8CxP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P5CWIu7TGAsNvunyT2SUfw5zGFpFgkVUH8KUUBzNf9REeFF/Q1YlzpjQaQEe29/qNK6y0FopnKBsVL+nSI2Gew==" saltValue="jt9hhO1b2wLyg23SGKkQF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3DDTSxB8AXTVnoMh7QMYNMAffp+pLo0cl/13i3pTwgVFvQQuSNA90SeDgKVZFuiXD0lSQopofVWRNdJOY81xdA==" saltValue="yqGwQHA+jN47jNzdKEsyG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NpwX0ZlAcZzVgxCAqPiFZSrzmGKakKxx6KTWB6JRnM3+1ggEBHeSTgqKolLOIFTthjB888n6sRDOP4QGX2z3lw==" saltValue="bjhfyLMFetsz4cheKuli8g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195023357.21234971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2079604.9220939998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-1026724.1759474922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5666603.2770005399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201742841.23549676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-22598822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179144019.23549676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zygnuPYlag1If/RHCLZP+x0xHKw7V5Uy/NQcaHKzNwH3+5VvQ39bZN/A6BqkcTfy0e3sJ2i5aSQMY6CWZQvOLg==" saltValue="rRx07ONQVfhFude7aPfpw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189265067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3345939.6672800002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2255785.3601652002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194866792.0274452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188420755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6446037.0274451971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5926511</v>
      </c>
      <c r="D18" s="39" t="s">
        <v>31</v>
      </c>
      <c r="E18" s="9"/>
    </row>
    <row r="19" spans="1:5" ht="15" customHeight="1" x14ac:dyDescent="0.25">
      <c r="A19" s="9"/>
      <c r="B19" s="18" t="s">
        <v>143</v>
      </c>
      <c r="C19" s="34">
        <f>C15+C18</f>
        <v>12372548.027445197</v>
      </c>
      <c r="D19" s="20" t="s">
        <v>31</v>
      </c>
      <c r="E19" s="9"/>
    </row>
    <row r="20" spans="1:5" ht="41.25" customHeight="1" x14ac:dyDescent="0.25">
      <c r="A20" s="9"/>
      <c r="B20" s="115" t="s">
        <v>144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145</v>
      </c>
      <c r="C22" s="19"/>
      <c r="D22" s="20"/>
      <c r="E22" s="9"/>
    </row>
    <row r="23" spans="1:5" ht="26.25" x14ac:dyDescent="0.25">
      <c r="A23" s="9"/>
      <c r="B23" s="42" t="s">
        <v>146</v>
      </c>
      <c r="C23" s="43">
        <f>100*5926511/(178820897+5714139)</f>
        <v>3.211591212413452</v>
      </c>
      <c r="D23" s="39" t="s">
        <v>147</v>
      </c>
      <c r="E23" s="9"/>
    </row>
    <row r="24" spans="1:5" ht="26.25" x14ac:dyDescent="0.25">
      <c r="A24" s="9"/>
      <c r="B24" s="42" t="s">
        <v>148</v>
      </c>
      <c r="C24" s="43">
        <f>C19/C12*100</f>
        <v>6.3492336989375993</v>
      </c>
      <c r="D24" s="39" t="s">
        <v>147</v>
      </c>
      <c r="E24" s="9"/>
    </row>
    <row r="25" spans="1:5" ht="56.25" customHeight="1" x14ac:dyDescent="0.25">
      <c r="A25" s="9"/>
      <c r="B25" s="111" t="s">
        <v>149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Ax8UWAWrZVYAjhQ6pGcNRNxL+vz9InCH+dwEQgxHHkMAeA18G1c5NFFA/YA9rRP+c9B3RmAIRYhb4L47SSlGqQ==" saltValue="koETjPv9u2fqQaz05ugAd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187213210.56938285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3345939.6672800002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-1013657.7569760577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5477864.7326629469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195023357.21234971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0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136</v>
      </c>
      <c r="C23" s="64">
        <v>195023357.21234971</v>
      </c>
      <c r="D23" s="47" t="s">
        <v>31</v>
      </c>
      <c r="E23" s="44"/>
    </row>
    <row r="24" spans="1:5" ht="30" customHeight="1" x14ac:dyDescent="0.25">
      <c r="A24" s="44"/>
      <c r="B24" s="119" t="s">
        <v>137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9ApmzPI38qH/jhua+D8Tu/rg9nKsUpi2IboC4RO5ZpK4WdnBmbTngwidr2FvpEqMt4MWIt3IRtZIG0MTpljCSw==" saltValue="w7UQ2YWM9GhCqGyEa6hysw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52147623.307633281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-1042952.4661526657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231537.95589399998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51336208.797374614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-1026724.1759474922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152074590.00429061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1848066.9661999999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153922656.9704906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-1026724.1759474922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bdWg55PK4ZZj17FhLncqEzF3QcEIQ0GGGTpS/E/Q2EWl1CSoinSlPZSDVfoVCEbIxlKIZZTdg27wf+jk2TT/VA==" saltValue="UpoIBYgWLeUOV6p0el9vl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138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3" t="s">
        <v>139</v>
      </c>
      <c r="C10" s="26">
        <f>'5.1.a. § 10-tillæg'!E10</f>
        <v>18327.087087160005</v>
      </c>
      <c r="D10" s="39" t="s">
        <v>31</v>
      </c>
      <c r="E10" s="9"/>
    </row>
    <row r="11" spans="1:5" ht="15" customHeight="1" x14ac:dyDescent="0.25">
      <c r="A11" s="9"/>
      <c r="B11" s="73" t="s">
        <v>140</v>
      </c>
      <c r="C11" s="26">
        <f>'5.1.a. § 10-tillæg'!E11</f>
        <v>101668.27307803999</v>
      </c>
      <c r="D11" s="39" t="s">
        <v>31</v>
      </c>
      <c r="E11" s="9"/>
    </row>
    <row r="12" spans="1:5" ht="15" customHeight="1" x14ac:dyDescent="0.25">
      <c r="A12" s="9"/>
      <c r="B12" s="73" t="s">
        <v>141</v>
      </c>
      <c r="C12" s="26">
        <f>'5.1.a. § 10-tillæg'!E12</f>
        <v>0</v>
      </c>
      <c r="D12" s="39" t="s">
        <v>31</v>
      </c>
      <c r="E12" s="9"/>
    </row>
    <row r="13" spans="1:5" ht="15" customHeight="1" x14ac:dyDescent="0.25">
      <c r="A13" s="9"/>
      <c r="B13" s="74" t="s">
        <v>150</v>
      </c>
      <c r="C13" s="75">
        <v>110005</v>
      </c>
      <c r="D13" s="39" t="s">
        <v>31</v>
      </c>
      <c r="E13" s="9"/>
    </row>
    <row r="14" spans="1:5" ht="15" customHeight="1" x14ac:dyDescent="0.25">
      <c r="A14" s="9"/>
      <c r="B14" s="74"/>
      <c r="C14" s="75"/>
      <c r="D14" s="39" t="s">
        <v>31</v>
      </c>
      <c r="E14" s="9"/>
    </row>
    <row r="15" spans="1:5" ht="15" customHeight="1" x14ac:dyDescent="0.25">
      <c r="A15" s="9"/>
      <c r="B15" s="74"/>
      <c r="C15" s="75"/>
      <c r="D15" s="39" t="s">
        <v>31</v>
      </c>
      <c r="E15" s="9"/>
    </row>
    <row r="16" spans="1:5" ht="15" customHeight="1" x14ac:dyDescent="0.25">
      <c r="A16" s="9"/>
      <c r="B16" s="74"/>
      <c r="C16" s="75"/>
      <c r="D16" s="39" t="s">
        <v>31</v>
      </c>
      <c r="E16" s="9"/>
    </row>
    <row r="17" spans="1:5" ht="15" customHeight="1" x14ac:dyDescent="0.25">
      <c r="A17" s="9"/>
      <c r="B17" s="74"/>
      <c r="C17" s="75"/>
      <c r="D17" s="39" t="s">
        <v>31</v>
      </c>
      <c r="E17" s="9"/>
    </row>
    <row r="18" spans="1:5" ht="15" customHeight="1" x14ac:dyDescent="0.25">
      <c r="A18" s="9"/>
      <c r="B18" s="74"/>
      <c r="C18" s="75"/>
      <c r="D18" s="39" t="s">
        <v>31</v>
      </c>
      <c r="E18" s="9"/>
    </row>
    <row r="19" spans="1:5" ht="15" customHeight="1" x14ac:dyDescent="0.25">
      <c r="A19" s="9"/>
      <c r="B19" s="74"/>
      <c r="C19" s="75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6">
        <f>SUM(C9:C19)</f>
        <v>230000.36016519999</v>
      </c>
      <c r="D20" s="77" t="s">
        <v>31</v>
      </c>
      <c r="E20" s="9"/>
    </row>
    <row r="21" spans="1:5" ht="15" customHeight="1" x14ac:dyDescent="0.25">
      <c r="A21" s="9"/>
      <c r="B21" s="78"/>
      <c r="C21" s="79"/>
      <c r="D21" s="79"/>
      <c r="E21" s="9"/>
    </row>
    <row r="22" spans="1:5" ht="15" customHeight="1" x14ac:dyDescent="0.25">
      <c r="A22" s="9"/>
      <c r="B22" s="120" t="s">
        <v>39</v>
      </c>
      <c r="C22" s="121"/>
      <c r="D22" s="122"/>
      <c r="E22" s="9"/>
    </row>
    <row r="23" spans="1:5" ht="15" customHeight="1" x14ac:dyDescent="0.25">
      <c r="A23" s="9"/>
      <c r="B23" s="80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0" t="s">
        <v>50</v>
      </c>
      <c r="C24" s="26">
        <v>0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6">
        <f>SUM(C23:C24)</f>
        <v>0</v>
      </c>
      <c r="D25" s="77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Ml1DrOhvm8DraUOwemrSpSGira6HcJ2KVoWU2P9PeZh8JT9eb/y7iGlr/uRWUbczq6rba+rpL7ch3pKltG98gQ==" saltValue="QqWRqhKNWDg4zusY03Wmr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138</v>
      </c>
      <c r="C9" s="26">
        <v>2860390.0851433598</v>
      </c>
      <c r="D9" s="26">
        <v>2029361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3" t="s">
        <v>139</v>
      </c>
      <c r="C10" s="26">
        <v>110556.91291283999</v>
      </c>
      <c r="D10" s="26">
        <v>128884</v>
      </c>
      <c r="E10" s="26">
        <f t="shared" ref="E10:E19" si="0">MAX(D10-C10,0)</f>
        <v>18327.087087160005</v>
      </c>
      <c r="F10" s="39" t="s">
        <v>31</v>
      </c>
      <c r="G10" s="9"/>
    </row>
    <row r="11" spans="1:7" ht="41.25" customHeight="1" x14ac:dyDescent="0.25">
      <c r="A11" s="9"/>
      <c r="B11" s="73" t="s">
        <v>140</v>
      </c>
      <c r="C11" s="26">
        <v>1050224.72692196</v>
      </c>
      <c r="D11" s="26">
        <v>1151893</v>
      </c>
      <c r="E11" s="26">
        <f t="shared" si="0"/>
        <v>101668.27307803999</v>
      </c>
      <c r="F11" s="39" t="s">
        <v>31</v>
      </c>
      <c r="G11" s="9"/>
    </row>
    <row r="12" spans="1:7" ht="15" customHeight="1" x14ac:dyDescent="0.25">
      <c r="A12" s="9"/>
      <c r="B12" s="73" t="s">
        <v>141</v>
      </c>
      <c r="C12" s="26">
        <v>278585.54696811002</v>
      </c>
      <c r="D12" s="26">
        <v>243910</v>
      </c>
      <c r="E12" s="26">
        <f t="shared" si="0"/>
        <v>0</v>
      </c>
      <c r="F12" s="39" t="s">
        <v>31</v>
      </c>
      <c r="G12" s="9"/>
    </row>
    <row r="13" spans="1:7" ht="15" hidden="1" customHeight="1" x14ac:dyDescent="0.25">
      <c r="A13" s="9"/>
      <c r="B13" s="74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4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4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4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4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4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4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V6PwTB3s4SQJwcQcsT3YD9Q5qz1wTcV9GgoM++FaBefnEDOx+AIWJcGzded2Vw8DvmtqxTMcdQINOfUDmuCjfA==" saltValue="2LFiFEHJ6FQawLbCreg0L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151</v>
      </c>
      <c r="C10" s="26">
        <v>89992</v>
      </c>
      <c r="D10" s="39" t="s">
        <v>31</v>
      </c>
      <c r="E10" s="26">
        <v>1146790</v>
      </c>
      <c r="F10" s="39" t="s">
        <v>31</v>
      </c>
      <c r="G10" s="9"/>
    </row>
    <row r="11" spans="1:7" ht="15" customHeight="1" x14ac:dyDescent="0.25">
      <c r="A11" s="9"/>
      <c r="B11" s="88" t="s">
        <v>152</v>
      </c>
      <c r="C11" s="26">
        <v>0</v>
      </c>
      <c r="D11" s="39" t="s">
        <v>31</v>
      </c>
      <c r="E11" s="26">
        <v>426046</v>
      </c>
      <c r="F11" s="39" t="s">
        <v>31</v>
      </c>
      <c r="G11" s="9"/>
    </row>
    <row r="12" spans="1:7" ht="15" customHeight="1" x14ac:dyDescent="0.25">
      <c r="A12" s="9"/>
      <c r="B12" s="88" t="s">
        <v>153</v>
      </c>
      <c r="C12" s="26">
        <v>0</v>
      </c>
      <c r="D12" s="39" t="s">
        <v>31</v>
      </c>
      <c r="E12" s="26">
        <v>83355</v>
      </c>
      <c r="F12" s="39" t="s">
        <v>31</v>
      </c>
      <c r="G12" s="9"/>
    </row>
    <row r="13" spans="1:7" ht="15" customHeight="1" x14ac:dyDescent="0.25">
      <c r="A13" s="9"/>
      <c r="B13" s="88" t="s">
        <v>154</v>
      </c>
      <c r="C13" s="26">
        <v>139635</v>
      </c>
      <c r="D13" s="39" t="s">
        <v>31</v>
      </c>
      <c r="E13" s="26">
        <v>139967</v>
      </c>
      <c r="F13" s="39" t="s">
        <v>31</v>
      </c>
      <c r="G13" s="9"/>
    </row>
    <row r="14" spans="1:7" ht="15" customHeight="1" x14ac:dyDescent="0.25">
      <c r="A14" s="9"/>
      <c r="B14" s="88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229627</v>
      </c>
      <c r="D18" s="77" t="s">
        <v>31</v>
      </c>
      <c r="E18" s="76">
        <f>SUM(E10:E17)</f>
        <v>1796158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-4592.54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6503.4958939999997</v>
      </c>
      <c r="D21" s="39" t="s">
        <v>31</v>
      </c>
      <c r="E21" s="26">
        <f>SUM(E18:E20)*'8. Nøgletal'!C9</f>
        <v>51908.966199999995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231537.95589399998</v>
      </c>
      <c r="D22" s="77" t="s">
        <v>31</v>
      </c>
      <c r="E22" s="76">
        <f>SUM(E18:E21)</f>
        <v>1848066.9661999999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xVy4qtP6Z4Cni1K4njCuFUkHaF0edexOngp/AcbSgG6Z5y0cLEHSfzS+Sd4MYGO3prtfEZae0R/EcezOlS2lBA==" saltValue="Em8PYf1h1f/B8sYrkz610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155</v>
      </c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0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GK1jZJQoRtlEE2lcVmCP6BA6x2N7f4jtLcNROl1TWJhpq5MRuWiA69uKSEZywuO++w+BNf/FOVz2UK1029hvvw==" saltValue="auqYmk86mUZVxOra68A9n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2026-08-19T12:58:48Z</dcterms:modified>
</cp:coreProperties>
</file>