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Arwos Vand AS (V015)\ØR2027\"/>
    </mc:Choice>
  </mc:AlternateContent>
  <xr:revisionPtr revIDLastSave="0" documentId="13_ncr:1_{F7E89C9C-2344-4286-B6B7-25E2876B12C9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Engangstillæg'!$A$1:$G$19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Engangstillæg'!$B$8:$F$17</definedName>
    <definedName name="EngTillæg_Tabel_Værdi">'5.3. Engangstillæg'!$B$17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Engangstillæg'!$A$1:$G$19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7" i="10"/>
  <c r="C17" i="10"/>
  <c r="E18" i="9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E10" i="8"/>
  <c r="C10" i="7" s="1"/>
  <c r="E9" i="8"/>
  <c r="C9" i="7" s="1"/>
  <c r="C25" i="7"/>
  <c r="C19" i="3" s="1"/>
  <c r="C16" i="6"/>
  <c r="C16" i="12" l="1"/>
  <c r="C21" i="3" s="1"/>
  <c r="C14" i="3"/>
  <c r="C12" i="11"/>
  <c r="C20" i="3" s="1"/>
  <c r="C13" i="3"/>
  <c r="E19" i="9"/>
  <c r="C11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C17" i="6" s="1"/>
  <c r="E21" i="9" l="1"/>
  <c r="E22" i="9" s="1"/>
  <c r="C10" i="3" s="1"/>
  <c r="C11" i="3"/>
  <c r="C18" i="6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<sst xmlns="http://schemas.openxmlformats.org/spreadsheetml/2006/main" count="349" uniqueCount="159">
  <si>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</si>
  <si>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</si>
  <si>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</si>
  <si>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</si>
  <si>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</si>
  <si>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</si>
  <si>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</si>
  <si>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</si>
  <si>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</si>
  <si>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</si>
  <si>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</si>
  <si>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</si>
  <si>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</si>
  <si>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</si>
  <si>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</si>
  <si>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</si>
  <si>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</si>
  <si>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</si>
  <si>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</si>
  <si>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</si>
  <si>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</si>
  <si>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</si>
  <si>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</si>
  <si>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</si>
  <si>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</si>
  <si>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</si>
  <si>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</si>
  <si>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</si>
  <si>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</si>
  <si>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</si>
  <si>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</si>
  <si>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</si>
  <si>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</si>
  <si>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</si>
  <si>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</si>
  <si>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</si>
  <si>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</si>
  <si>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</si>
  <si>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</si>
  <si>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</si>
  <si>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</si>
  <si>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</si>
  <si>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</si>
  <si>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</si>
  <si>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</si>
  <si>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</si>
  <si>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</si>
  <si>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</si>
  <si>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</si>
  <si>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</si>
  <si>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</si>
  <si>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</si>
  <si>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</si>
  <si>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</si>
  <si>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</si>
  <si>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</si>
  <si>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</si>
  <si>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</si>
  <si>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</si>
  <si>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</si>
  <si>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</si>
  <si>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</si>
  <si>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</si>
  <si>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</si>
  <si>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</si>
  <si>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</si>
  <si>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</si>
  <si>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</si>
  <si>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</si>
  <si>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</si>
  <si>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</si>
  <si>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</si>
  <si>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</si>
  <si>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</si>
  <si>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</si>
  <si>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</si>
  <si>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</si>
  <si>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</si>
  <si>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</si>
  <si>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</si>
  <si>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</si>
  <si>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</si>
  <si>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</si>
  <si>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</si>
  <si>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</si>
  <si>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</si>
  <si>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</si>
  <si>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</si>
  <si>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</si>
  <si>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</si>
  <si>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</si>
  <si>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</si>
  <si>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</si>
  <si>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</si>
  <si>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</si>
  <si>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</si>
  <si>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</si>
  <si>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</si>
  <si>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</si>
  <si>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</si>
  <si>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</si>
  <si>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</si>
  <si>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</si>
  <si>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</si>
  <si>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</si>
  <si>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</si>
  <si>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</si>
  <si>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</si>
  <si>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</si>
  <si>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</si>
  <si>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</si>
  <si>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</si>
  <si>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</si>
  <si>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</si>
  <si>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</si>
  <si>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</si>
  <si>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</si>
  <si>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</si>
  <si>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</si>
  <si>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</si>
  <si>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</si>
  <si>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</si>
  <si>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</si>
  <si>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</si>
  <si>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</si>
  <si>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</si>
  <si>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</si>
  <si>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</si>
  <si>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</si>
  <si>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</si>
  <si>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</si>
  <si>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</si>
  <si>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</si>
  <si>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</si>
  <si>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</si>
  <si>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</si>
  <si>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</si>
  <si>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</si>
  <si>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</si>
  <si>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</si>
  <si>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</si>
  <si>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</si>
  <si>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</si>
  <si>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</si>
  <si>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</si>
  <si>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</si>
  <si>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</si>
  <si>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</si>
  <si>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</si>
  <si>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</si>
  <si>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</si>
  <si>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Elektroniske drikkevandsmålere</t>
  </si>
  <si>
    <t>Sikre stabil forsyning</t>
  </si>
  <si>
    <t>Byggemodning</t>
  </si>
  <si>
    <t>Nye tilslutninger</t>
  </si>
  <si>
    <t>DDS og stategi</t>
  </si>
  <si>
    <t>LER Lovgivning</t>
  </si>
  <si>
    <t>Økonomisk ramme for 2026</t>
  </si>
  <si>
    <t>NIS2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</si>
</sst>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oGih+5lBhy4qug9be/TLJqcdM70VBaAPWEUJJT2MlvmeQ3HlCepLdJVog0xKYKHL6cZZYKq7Lrlkfc3kVwvO8g==" saltValue="cScRn6mf8momtTVuKuif3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15439759.580998382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100938.55977200001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150</v>
      </c>
      <c r="C12" s="32">
        <v>2952.7099577572781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-296784.22471075389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-134177.98940936034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194953.68341224352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15307642.320020268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-2480833.3333333302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12826808.986686938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yj3rhBCvF41hSucLBEPJ398fbvr7ToU3fk6i41lmZfm0T9T4uYhX246d9PHn4Gmj07q4hssEAnnzYAKscC801w==" saltValue="k6Rxpew97JTFrkgUlmdNQ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20335374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787760.02637400001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Engangstillæg'!C17+'5.3. Engangstillæg'!E17</f>
        <v>1852425.9572995701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22975559.983673573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18989474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3986085.9836735725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1640689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5626774.9836735725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100*1640689/(18659784+742738)</f>
        <v>8.4560605059486598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24.490262642877724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/cEBhCiCKS58Oxj1UlM0PiYDug91hIiot2dMpTzGqU0wFUIsiSA06qRYGtOjMdByCBdOc4JCRAXMsdD63hVRPg==" saltValue="jynpE+/wjPCr9BY7L2j/h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13819580.620155325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787760.02637400001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-127588.62458579865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960007.55905485572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15439759.580998382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-786481.72754415683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-2480833.3333333335</v>
      </c>
      <c r="D22" s="70" t="s">
        <v>31</v>
      </c>
      <c r="E22" s="54"/>
    </row>
    <row r="23" spans="1:5" ht="15" customHeight="1" x14ac:dyDescent="0.25">
      <c r="A23" s="54"/>
      <c r="B23" s="56" t="s">
        <v>157</v>
      </c>
      <c r="C23" s="75">
        <v>12172444.520120891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N4Ee3lpYwyNciEAHiBlpfQmoGJTsmKYX0Ojl8otiaQqMqSzoryG8cpwimjpJ9wWyY+Y+gp642Pfc+xi4fAYbOw==" saltValue="3mlkfeM5bUlAWSqoehSVg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6802387.5197918545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-136047.75039583709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42559.701071999996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6708899.4704680173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-134177.98940936034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9557559.865856817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virksomhed'!E12+'1. Økonomisk ramme 2027'!C12</f>
        <v>61331.568657757285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9618891.4345145747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-134177.98940936034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Dm1f0rVeG9o9gcAPtXr29WR6M8rX0j/CI+AetH9jizUwioCCj27Q1+bkB1KzSifij2Yx3oLNBrOYytBIWOzMNw==" saltValue="AOFEWSmSPE2Lr0mGCyfpf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4833.6749779999955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3047.28232157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7880.9572995699955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lUSClIzQES7vZhH3p5jvQDiTLdo6bEniSGa82oOT+sx5OZtZ/R40Pl71BhoOamJvw42P3t9XnFAeAfDc0ArS4w==" saltValue="7PepbVJIB5XIiCY9RkXYu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8720747.8463344797</v>
      </c>
      <c r="D9" s="33">
        <v>7232654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72540.325022000005</v>
      </c>
      <c r="D10" s="33">
        <v>77374</v>
      </c>
      <c r="E10" s="33">
        <f t="shared" ref="E10:E19" si="0">MAX(D10-C10,0)</f>
        <v>4833.6749779999955</v>
      </c>
      <c r="F10" s="46" t="s">
        <v>31</v>
      </c>
      <c r="G10" s="11"/>
    </row>
    <row r="11" spans="1:7" ht="44.25" customHeight="1" x14ac:dyDescent="0.25">
      <c r="A11" s="11"/>
      <c r="B11" s="94" t="s">
        <v>139</v>
      </c>
      <c r="C11" s="33">
        <v>5624.71767843</v>
      </c>
      <c r="D11" s="33">
        <v>8672</v>
      </c>
      <c r="E11" s="33">
        <f t="shared" si="0"/>
        <v>3047.28232157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68090.123891340001</v>
      </c>
      <c r="D12" s="33">
        <v>45546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916105.85232525005</v>
      </c>
      <c r="D13" s="33">
        <v>766728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7K0IAqx2PxkeSo2v156oSAnpmv9zh8aLUgsqFon7CZtQRTPZzhtzc7QG9DkTmiPVQZWExzK1/+T8mXcjBgWRTQ==" saltValue="R7XDdK17Vh49urtgSaAQ2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>
        <v>9</v>
      </c>
      <c r="D10" s="46" t="s">
        <v>31</v>
      </c>
      <c r="E10" s="33">
        <v>9081</v>
      </c>
      <c r="F10" s="46" t="s">
        <v>31</v>
      </c>
      <c r="G10" s="11"/>
    </row>
    <row r="11" spans="1:7" ht="15" customHeight="1" x14ac:dyDescent="0.25">
      <c r="A11" s="11"/>
      <c r="B11" s="115" t="s">
        <v>152</v>
      </c>
      <c r="C11" s="33">
        <v>40719</v>
      </c>
      <c r="D11" s="46" t="s">
        <v>31</v>
      </c>
      <c r="E11" s="33">
        <v>31954</v>
      </c>
      <c r="F11" s="46" t="s">
        <v>31</v>
      </c>
      <c r="G11" s="11"/>
    </row>
    <row r="12" spans="1:7" ht="15" customHeight="1" x14ac:dyDescent="0.25">
      <c r="A12" s="11"/>
      <c r="B12" s="115" t="s">
        <v>153</v>
      </c>
      <c r="C12" s="33">
        <v>0</v>
      </c>
      <c r="D12" s="46" t="s">
        <v>31</v>
      </c>
      <c r="E12" s="33">
        <v>5452</v>
      </c>
      <c r="F12" s="46" t="s">
        <v>31</v>
      </c>
      <c r="G12" s="11"/>
    </row>
    <row r="13" spans="1:7" ht="15" customHeight="1" x14ac:dyDescent="0.25">
      <c r="A13" s="11"/>
      <c r="B13" s="115" t="s">
        <v>154</v>
      </c>
      <c r="C13" s="33">
        <v>0</v>
      </c>
      <c r="D13" s="46" t="s">
        <v>31</v>
      </c>
      <c r="E13" s="33">
        <v>8262</v>
      </c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40728</v>
      </c>
      <c r="D18" s="98" t="s">
        <v>31</v>
      </c>
      <c r="E18" s="97">
        <f>SUM(E10:E17)</f>
        <v>54749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-814.56000000000006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2646.2610720000002</v>
      </c>
      <c r="D21" s="46" t="s">
        <v>31</v>
      </c>
      <c r="E21" s="33">
        <f>SUM(E18:E20)*'8. Nøgletal'!C9</f>
        <v>3629.8586999999998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42559.701072000003</v>
      </c>
      <c r="D22" s="98" t="s">
        <v>31</v>
      </c>
      <c r="E22" s="97">
        <f>SUM(E18:E21)</f>
        <v>58378.858699999997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31NI57uBmwSpQTVe3UrfM6UWcNVH07fTDzWdSW0/axoPHNwMmaRF0ylbiijn2gzCqrG2Bj2Nxbm5iok8UcbbxQ==" saltValue="RlPKQlIzJm+eLQIZWXmBG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9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155</v>
      </c>
      <c r="C10" s="33">
        <v>1406168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156</v>
      </c>
      <c r="C11" s="33">
        <v>260308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153</v>
      </c>
      <c r="C12" s="33">
        <v>34543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154</v>
      </c>
      <c r="C13" s="33">
        <v>1329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5" t="s">
        <v>158</v>
      </c>
      <c r="C14" s="33">
        <v>46720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25" t="s">
        <v>107</v>
      </c>
      <c r="C17" s="97">
        <f>SUM(C10:C16)</f>
        <v>1749068</v>
      </c>
      <c r="D17" s="98" t="s">
        <v>31</v>
      </c>
      <c r="E17" s="97">
        <f>SUM(E10:E16)</f>
        <v>0</v>
      </c>
      <c r="F17" s="98" t="s">
        <v>31</v>
      </c>
      <c r="G17" s="11"/>
    </row>
    <row r="18" spans="1:7" ht="15" customHeight="1" x14ac:dyDescent="0.25">
      <c r="A18" s="11"/>
      <c r="B18" s="11"/>
      <c r="C18" s="11"/>
      <c r="D18" s="11"/>
      <c r="E18" s="11"/>
      <c r="F18" s="11"/>
      <c r="G18" s="11"/>
    </row>
    <row r="19" spans="1:7" ht="15" customHeight="1" x14ac:dyDescent="0.25">
      <c r="A19" s="11"/>
      <c r="B19" s="116"/>
      <c r="C19" s="116"/>
      <c r="D19" s="116"/>
      <c r="E19" s="116"/>
      <c r="F19" s="116"/>
      <c r="G19" s="11"/>
    </row>
  </sheetData>
  <sheetProtection algorithmName="SHA-512" hashValue="HcsiKGPyhmUKxL7nnsJgHdIzvMKc0DWSL9ZKzjMjfNtmsGO+0+JPwGM2qP4cGSvog32GCeBAp+klPNSRAM3MVw==" saltValue="VfJ2azzlhWAACbspwUAGy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61Q6c5rFyxZfmIU48z4WEvfpz1WXL7BOX3YE52rDRlwp7vUfansW5WJpirrof4MMqZ1ZU/PE/IBQiU6AYZYH1Q==" saltValue="KxCxxFTja6SmukyKjccJc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7RLZPtWKVSkaKiexWbt+KCUgZn998xtsEouU+l+FqbncbtEtq4O2rVe1uFSjacu8cTGS1UN98eswUuo/Kc7ZaA==" saltValue="OrxS4V+CMM5DARLLkOmdb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Wqx1fXf6lIWOtyjfM7pg7AMNO5xhinyoksXLO+IIs6sAbAYhMBGSCnr57dT292qnjC1BPsoFmZMp25g4XAxDmg==" saltValue="EopPAcweyzG0bPO9KUZVo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7p7A+MF6KHgN/pM/euk3HTB5po0le2Ln3eHfa5fY0Kq5I9uH2h/96skpU4S/hkhoff5wiHd2cJRj+7ClvGBfLg==" saltValue="VYhERL3ybmFxtbTEj3Dof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MjJ0yIM2EtFRfGJ8B13IUoVnxl0eHaFqMyJXX4eENq42mi2eBN89veBfufWiD7fcVWnpWycAuWIGHMSdzO1VJg==" saltValue="nVqPttOb2mx25dNJiNaE9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1.9093598251845131E-2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QJPAMowBOAv9K/KV59nGTTcaU+g+cLA8VydW2KwS8HVL2ZEOdjEolyifE8VOGgJ7VcQmNu8l9vOB+yVGPdIfHQ==" saltValue="ZaFo8RlewkiVi9qfnCrmu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2026-10-01T11:31:56Z</dcterms:modified>
</cp:coreProperties>
</file>