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FS Vand AS (V13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<sst xmlns="http://schemas.openxmlformats.org/spreadsheetml/2006/main" count="618" uniqueCount="253">
  <si>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</si>
  <si>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</si>
  <si>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</si>
  <si>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</si>
  <si>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</si>
  <si>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</si>
  <si>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</si>
  <si>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</si>
  <si>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</si>
  <si>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</si>
  <si>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</si>
  <si>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</si>
  <si>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</si>
  <si>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</si>
  <si>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</si>
  <si>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</si>
  <si>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</si>
  <si>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</si>
  <si>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</si>
  <si>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</si>
  <si>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</si>
  <si>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</si>
  <si>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</si>
  <si>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</si>
  <si>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</si>
  <si>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</si>
  <si>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</si>
  <si>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</si>
  <si>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</si>
  <si>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</si>
  <si>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</si>
  <si>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</si>
  <si>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</si>
  <si>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</si>
  <si>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</si>
  <si>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</si>
  <si>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</si>
  <si>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</si>
  <si>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</si>
  <si>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</si>
  <si>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</si>
  <si>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</si>
  <si>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</si>
  <si>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</si>
  <si>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</si>
  <si>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</si>
  <si>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</si>
  <si>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</si>
  <si>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</si>
  <si>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</si>
  <si>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</si>
  <si>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</si>
  <si>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</si>
  <si>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</si>
  <si>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</si>
  <si>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</si>
  <si>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</si>
  <si>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</si>
  <si>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</si>
  <si>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</si>
  <si>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</si>
  <si>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</si>
  <si>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</si>
  <si>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</si>
  <si>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</si>
  <si>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</si>
  <si>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</si>
  <si>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</si>
  <si>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</si>
  <si>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</si>
  <si>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</si>
  <si>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</si>
  <si>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</si>
  <si>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</si>
  <si>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</si>
  <si>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</si>
  <si>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</si>
  <si>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</si>
  <si>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</si>
  <si>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</si>
  <si>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</si>
  <si>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</si>
  <si>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</si>
  <si>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</si>
  <si>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</si>
  <si>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</si>
  <si>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</si>
  <si>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</si>
  <si>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</si>
  <si>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</si>
  <si>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</si>
  <si>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</si>
  <si>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</si>
  <si>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</si>
  <si>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</si>
  <si>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</si>
  <si>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</si>
  <si>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</si>
  <si>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</si>
  <si>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</si>
  <si>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</si>
  <si>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</si>
  <si>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</si>
  <si>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</si>
  <si>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</si>
  <si>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</si>
  <si>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</si>
  <si>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</si>
  <si>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</si>
  <si>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</si>
  <si>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</si>
  <si>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</si>
  <si>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</si>
  <si>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</si>
  <si>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</si>
  <si>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</si>
  <si>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</si>
  <si>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</si>
  <si>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</si>
  <si>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</si>
  <si>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</si>
  <si>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</si>
  <si>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</si>
  <si>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</si>
  <si>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</si>
  <si>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</si>
  <si>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</si>
  <si>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</si>
  <si>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</si>
  <si>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</si>
  <si>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</si>
  <si>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</si>
  <si>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</si>
  <si>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</si>
  <si>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</si>
  <si>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</si>
  <si>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</si>
  <si>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</si>
  <si>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</si>
  <si>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</si>
  <si>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</si>
  <si>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</si>
  <si>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</si>
  <si>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</si>
  <si>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</si>
  <si>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</si>
  <si>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</si>
  <si>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</si>
  <si>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</si>
  <si>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</si>
  <si>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</si>
  <si>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</si>
  <si>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</si>
  <si>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</si>
  <si>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</si>
  <si>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</si>
  <si>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</si>
  <si>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</si>
  <si>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</si>
  <si>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</si>
  <si>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</si>
  <si>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</si>
  <si>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</si>
  <si>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</si>
  <si>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</si>
  <si>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</si>
  <si>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</si>
  <si>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</si>
  <si>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</si>
  <si>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</si>
  <si>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</si>
  <si>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</si>
  <si>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</si>
  <si>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</si>
  <si>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</si>
  <si>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</si>
  <si>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</si>
  <si>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</si>
  <si>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</si>
  <si>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</si>
  <si>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</si>
  <si>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</si>
  <si>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</si>
  <si>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</si>
  <si>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</si>
  <si>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</si>
  <si>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</si>
  <si>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</si>
  <si>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</si>
  <si>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</si>
  <si>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</si>
  <si>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</si>
  <si>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</si>
  <si>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</si>
  <si>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</si>
  <si>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</si>
  <si>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</si>
  <si>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</si>
  <si>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</si>
  <si>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</si>
  <si>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</si>
  <si>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</si>
  <si>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</si>
  <si>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</si>
  <si>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</si>
  <si>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</si>
  <si>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</si>
  <si>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</si>
  <si>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</si>
  <si>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</si>
  <si>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</si>
  <si>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</si>
  <si>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</si>
  <si>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</si>
  <si>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</si>
  <si>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</si>
  <si>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</si>
  <si>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</si>
  <si>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</si>
  <si>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</si>
  <si>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</si>
  <si>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</si>
  <si>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</si>
  <si>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</si>
  <si>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</si>
  <si>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</si>
  <si>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</si>
  <si>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 af forsyningsområde</t>
  </si>
  <si>
    <t>Ingen engangstillæg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</si>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</sst>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sT8i+1vn2aauXSILs93QIJ0Uz42sT+g3qedf5+ZKVemnIztXr+CxPD78kJT4d5sAoGf8jFaC81N59bi0eGXPw==" saltValue="OOlEUpTC1YU4XVjU3/TGN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3" t="s">
        <v>230</v>
      </c>
      <c r="C10" s="9">
        <v>7308138</v>
      </c>
      <c r="D10" s="14" t="s">
        <v>3</v>
      </c>
      <c r="E10" s="1"/>
      <c r="F10" s="1"/>
    </row>
    <row r="11" spans="1:6" x14ac:dyDescent="0.25">
      <c r="A11" s="1"/>
      <c r="B11" s="63" t="s">
        <v>231</v>
      </c>
      <c r="C11" s="9">
        <v>60079</v>
      </c>
      <c r="D11" s="14" t="s">
        <v>3</v>
      </c>
      <c r="E11" s="1"/>
      <c r="F11" s="1"/>
    </row>
    <row r="12" spans="1:6" x14ac:dyDescent="0.25">
      <c r="A12" s="1"/>
      <c r="B12" s="63" t="s">
        <v>232</v>
      </c>
      <c r="C12" s="9">
        <v>11474</v>
      </c>
      <c r="D12" s="14" t="s">
        <v>3</v>
      </c>
      <c r="E12" s="1"/>
      <c r="F12" s="1"/>
    </row>
    <row r="13" spans="1:6" x14ac:dyDescent="0.25">
      <c r="A13" s="1"/>
      <c r="B13" s="55" t="s">
        <v>205</v>
      </c>
      <c r="C13" s="12">
        <f>SUM(C10:C12)</f>
        <v>7379691</v>
      </c>
      <c r="D13" s="13" t="s">
        <v>3</v>
      </c>
      <c r="E13" s="1"/>
      <c r="F13" s="1"/>
    </row>
    <row r="14" spans="1:6" x14ac:dyDescent="0.25">
      <c r="A14" s="1"/>
      <c r="B14" s="55" t="s">
        <v>206</v>
      </c>
      <c r="C14" s="12">
        <f>C13*(1+'Fane 12. Nøgletal'!C14)^2</f>
        <v>7428477.3254349912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5g9P/KFYsQFOynHU6NHsTvqWs0N+/RoNu0lM1276KUPx791AKs3uH3sBiKp/607LeVpYMCw9h4qc/FThBsjdAQ==" saltValue="ymr8xnaNcI7458sF45jPk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234</v>
      </c>
      <c r="C8" s="116"/>
      <c r="D8" s="116"/>
      <c r="E8" s="116"/>
      <c r="F8" s="117"/>
      <c r="G8" s="1"/>
    </row>
    <row r="9" spans="1:7" x14ac:dyDescent="0.25">
      <c r="A9" s="1"/>
      <c r="B9" s="112" t="s">
        <v>235</v>
      </c>
      <c r="C9" s="113"/>
      <c r="D9" s="114"/>
      <c r="E9" s="9">
        <v>744755.79619163647</v>
      </c>
      <c r="F9" s="14" t="s">
        <v>3</v>
      </c>
      <c r="G9" s="1"/>
    </row>
    <row r="10" spans="1:7" x14ac:dyDescent="0.25">
      <c r="A10" s="1"/>
      <c r="B10" s="112" t="s">
        <v>236</v>
      </c>
      <c r="C10" s="113"/>
      <c r="D10" s="114"/>
      <c r="E10" s="9">
        <v>-242249.18363864347</v>
      </c>
      <c r="F10" s="14" t="s">
        <v>3</v>
      </c>
      <c r="G10" s="1"/>
    </row>
    <row r="11" spans="1:7" x14ac:dyDescent="0.25">
      <c r="A11" s="1"/>
      <c r="B11" s="112" t="s">
        <v>237</v>
      </c>
      <c r="C11" s="113"/>
      <c r="D11" s="114"/>
      <c r="E11" s="9">
        <v>48706.762661956251</v>
      </c>
      <c r="F11" s="14" t="s">
        <v>3</v>
      </c>
      <c r="G11" s="1"/>
    </row>
    <row r="12" spans="1:7" x14ac:dyDescent="0.25">
      <c r="A12" s="1"/>
      <c r="B12" s="112" t="s">
        <v>238</v>
      </c>
      <c r="C12" s="113"/>
      <c r="D12" s="114"/>
      <c r="E12" s="9">
        <f>IF(OR(AND(E10&gt;0,E11&lt;0),AND(E11&lt;0,E34&gt;0)),E17+E18,E11)</f>
        <v>48706.762661956251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239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240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241</v>
      </c>
      <c r="C17" s="113"/>
      <c r="D17" s="114"/>
      <c r="E17" s="9">
        <v>-121124.59181932174</v>
      </c>
      <c r="F17" s="14" t="s">
        <v>3</v>
      </c>
      <c r="G17" s="1"/>
    </row>
    <row r="18" spans="1:7" x14ac:dyDescent="0.25">
      <c r="A18" s="1"/>
      <c r="B18" s="112" t="s">
        <v>242</v>
      </c>
      <c r="C18" s="113"/>
      <c r="D18" s="114"/>
      <c r="E18" s="9">
        <v>-121124.59181932174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243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18835922.826710612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18438046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250</v>
      </c>
      <c r="C26" s="65"/>
      <c r="D26" s="66"/>
      <c r="E26" s="45">
        <f>E23-(E24-E25)</f>
        <v>397876.82671061158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244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245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121124.59181932174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246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251</v>
      </c>
      <c r="C34" s="138"/>
      <c r="D34" s="139"/>
      <c r="E34" s="9">
        <v>1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0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249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AuVcoSx1Sn66MciQ4sP75BuOeshpaGcbvqPEGJqRXOxWq6CHaVSbL3xxEnucNLqUOHsyQmA8LT5sI50+m+w2w==" saltValue="o7ftqtz/36xi3ppkT5pZmQ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252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62NViRJKAXL1d77dB7fvRJw06G1vTg/auy6nmoPzt6zwOZvAw78npLcOzreMe42R/uCr3Tj5hdXsiXkW/MEVQ==" saltValue="rMF1618Kdwiahw3VHyEw1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390894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55" t="s">
        <v>136</v>
      </c>
      <c r="C12" s="12">
        <f>SUM(C10:C11)</f>
        <v>390894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55" t="s">
        <v>210</v>
      </c>
      <c r="C13" s="12">
        <f>C12*(1+'Fane 12. Nøgletal'!C14)</f>
        <v>392183.95020000002</v>
      </c>
      <c r="D13" s="13" t="s">
        <v>3</v>
      </c>
      <c r="E13" s="12">
        <f>E12*(1+'Fane 12. Nøgletal'!C14)</f>
        <v>0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jSUYCptd/IDH0Q3C0s84tFY16wAcmezZsbp14+pcdqOyT/sFgDCRikg0QEoSGXtkr4siJ/3KRGGnLhreGUIBA==" saltValue="QtEdU/Bdq1KIXXvKmxxt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228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228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228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228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1FkK/1LhQeSptwHLQZaaN5CZLMMZfrTm72ZgseClLVQweRwB7TIDzvpOnZKoTPVZVwm35NNvWKylUVwdFw3eA==" saltValue="f/7t4EYeTtn9r6ZyXc8lZ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cEeABQl0HhkQOEvt6QB+zzg7V9xE8yc0P0+fldRo6INso1K0sEpxo86L9sxhIAy328Dh7hccnho9W1Y4jFZzQ==" saltValue="TQjR/3XjmPCwvMu4001Ts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roTTFttZr3HAINmZmkvNK1IfUU9aOfloW5q06rOISUUH/xfKhN2osg5vtnu3Vo/HYZNSZrxs/JVTIvtBINBnQ==" saltValue="FRqP4HkZJuW4+yDQMuR3d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c2K52aUBTeiZ0rW6BDtxqpYSKodit6a1yACgBbPwcaJlOE+7W3BDLAVAN+NWzd5zItcGeTDglqXoUAP1Ruz14w==" saltValue="HqRUGwXqBVYg+5E9zQq87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10997869.666159555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392183.95020000002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135468.21696280656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-73080.884908201289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-130947.31789341573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-151725.69385486518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11169767.936665881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7428477.3254349912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121124.59181932174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18719369.853920192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fb0JGpHKNI/chp96Xbe9Fjdl3CThnnyoLmXbp8c0RjNC5srh1RH5WDQqFp+7gBa2BwapDHofxIrLiKyA8hsEgg==" saltValue="bw3yBvSUGDYhtle5JKfLF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11169767.936665881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36860.234190997406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-71058.847955634352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-128751.85516161473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-79672.524064055629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10927144.943675574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7452991.3006089274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18380136.244284503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7X54Ke1qNp9sZQ7YqH1deMPdrwvl/a6aNItQ9ReKm8Hs84N//mSoA9aTChUo/5quASYgzuSCTmus/7ba1mBS6A==" saltValue="PXV3fIaCq8KlCQ3ir8R0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10927144.943675574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36059.578314129394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-69515.350322810176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-126593.20155797512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-78752.398831243714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10688343.571277672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7477586.1719009373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18165929.74317861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V7Zqcqc01c6wji2QbnLoDArF1vM/cnosBvnopz3Nit7QioKCj5yMPqBa7Klsb70dNnqqgE7WjxP+Ett+Fl4Tlw==" saltValue="y9X+ABNR6arg1uvv1ClZ5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10688343.571277672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35271.533785216321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-67996.164739990942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-124470.73994065412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-77842.899977525492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10453305.300404718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7502262.2062682109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17955567.50667293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WpJgwsJ8+nVFLlAKS6jaObNM3+DbEVb2iNVTTdMISihcj6dRUiC9rkxzzd9BufYyHiUkOwmRN69LKMOr5uHLMQ==" saltValue="IqPUHzM4yEp9fUjXxr/e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11211259.29485463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136777.36339722649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-71955.489126576998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-124075.82065001121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-154135.6823157125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10997869.666159555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7535065.9593056403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-121124.59181932174</v>
      </c>
      <c r="F28" s="11" t="s">
        <v>3</v>
      </c>
      <c r="G28" s="1"/>
    </row>
    <row r="29" spans="1:7" x14ac:dyDescent="0.25">
      <c r="A29" s="1"/>
      <c r="B29" s="55" t="s">
        <v>247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248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18411811.033645876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3NarO9OfSlDN6S/lCYJjjUWeMdcgMoV6AFB7kGzkY5U2J389AN15kY2tfS21KwZ5MiauneUR0M2C49is6qKGLg==" saltValue="JrvK5H5N/23llOc0Slf2o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6599195.1069640052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131983.90213928011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6549344.7871259991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130986.89574251999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6526828.1397478599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-251153.36497625089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125513.49549543219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6254099.0048959441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125081.98009791889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6203791.0325005613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124075.82065001123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6153887.7374351267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393478.15723566007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130947.31789341573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6437592.7580807367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128751.85516161473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6329660.0778987557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126593.20155797512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6223536.9970327057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124470.73994065412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KaGrekJdVj0l0Fz+tPuxOTjtFp5uZLJ5pRAjDpJez65+HrWKUaXf8dCkvND1wWKonT/SH/0hBvMMav/8/QsPuw==" saltValue="YLXtlJFyDWmkYnc6zRd1z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5195290.4772259602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47277.143342756237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5213393.1032235203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47441.87723933404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5253255.801703318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288095.74283080065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48209.758437446828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5585975.8822817048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48597.990175850828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5604933.9023895459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0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154135.6823157125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5517297.9583587339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151725.69385486518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5383278.6529767318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79672.524064055629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5321108.0291380882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78752.398831243714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5259655.4038868574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77842.899977525492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qwzCQRubU3AbIFztcc1gMpUfH9/oiSVa/8rNyskYhaPgXikYlG8z9fniSgtdZqSVqogC5z2kcSqE05npl0tEnw==" saltValue="i0uZgi9vQUQDdo+RwoStPw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1.376245598569952E-2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6.3407875118427406E-3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FiRXQTRNJiCvDzCNAEPBe8wm7UblkEpgRjk0tYoSuKTyRNpx3qdbjaUx3Fs7npwoyg5uwuXCeMbXEYeWaNY0w==" saltValue="xj2e7KLh8lR+Cw4GYI1Uv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2021-09-01T12:47:34Z</dcterms:modified>
</cp:coreProperties>
</file>