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 Spildevand Lejre AS (S06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6" i="11" l="1"/>
  <c r="E17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8" i="11" l="1"/>
  <c r="C10" i="37" s="1"/>
  <c r="C11" i="37" s="1"/>
  <c r="G18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8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<sst xmlns="http://schemas.openxmlformats.org/spreadsheetml/2006/main" count="708" uniqueCount="281">
  <si>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</si>
  <si>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</si>
  <si>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</si>
  <si>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</si>
  <si>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</si>
  <si>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</si>
  <si>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</si>
  <si>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</si>
  <si>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</si>
  <si>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</si>
  <si>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</si>
  <si>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</si>
  <si>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</si>
  <si>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</si>
  <si>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</si>
  <si>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</si>
  <si>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</si>
  <si>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</si>
  <si>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</si>
  <si>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</si>
  <si>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</si>
  <si>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</si>
  <si>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</si>
  <si>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</si>
  <si>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</si>
  <si>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</si>
  <si>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</si>
  <si>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</si>
  <si>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</si>
  <si>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</si>
  <si>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</si>
  <si>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</si>
  <si>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</si>
  <si>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</si>
  <si>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</si>
  <si>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</si>
  <si>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</si>
  <si>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</si>
  <si>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</si>
  <si>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</si>
  <si>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</si>
  <si>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</si>
  <si>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</si>
  <si>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</si>
  <si>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</si>
  <si>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</si>
  <si>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</si>
  <si>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</si>
  <si>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</si>
  <si>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</si>
  <si>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</si>
  <si>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</si>
  <si>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</si>
  <si>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</si>
  <si>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</si>
  <si>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</si>
  <si>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</si>
  <si>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</si>
  <si>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</si>
  <si>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</si>
  <si>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</si>
  <si>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</si>
  <si>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</si>
  <si>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</si>
  <si>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</si>
  <si>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</si>
  <si>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</si>
  <si>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</si>
  <si>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</si>
  <si>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</si>
  <si>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</si>
  <si>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</si>
  <si>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</si>
  <si>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</si>
  <si>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</si>
  <si>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</si>
  <si>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</si>
  <si>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</si>
  <si>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</si>
  <si>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</si>
  <si>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</si>
  <si>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</si>
  <si>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</si>
  <si>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</si>
  <si>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</si>
  <si>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</si>
  <si>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</si>
  <si>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</si>
  <si>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</si>
  <si>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</si>
  <si>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</si>
  <si>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</si>
  <si>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</si>
  <si>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</si>
  <si>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</si>
  <si>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</si>
  <si>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</si>
  <si>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</si>
  <si>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</si>
  <si>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</si>
  <si>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</si>
  <si>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</si>
  <si>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</si>
  <si>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</si>
  <si>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</si>
  <si>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</si>
  <si>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</si>
  <si>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</si>
  <si>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</si>
  <si>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</si>
  <si>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</si>
  <si>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</si>
  <si>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</si>
  <si>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</si>
  <si>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</si>
  <si>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</si>
  <si>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</si>
  <si>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</si>
  <si>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</si>
  <si>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</si>
  <si>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</si>
  <si>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</si>
  <si>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</si>
  <si>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</si>
  <si>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</si>
  <si>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</si>
  <si>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</si>
  <si>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</si>
  <si>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</si>
  <si>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</si>
  <si>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</si>
  <si>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</si>
  <si>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</si>
  <si>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</si>
  <si>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</si>
  <si>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</si>
  <si>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</si>
  <si>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</si>
  <si>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</si>
  <si>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</si>
  <si>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</si>
  <si>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</si>
  <si>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</si>
  <si>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</si>
  <si>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</si>
  <si>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</si>
  <si>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</si>
  <si>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</si>
  <si>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</si>
  <si>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</si>
  <si>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</si>
  <si>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</si>
  <si>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</si>
  <si>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</si>
  <si>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</si>
  <si>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</si>
  <si>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</si>
  <si>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</si>
  <si>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</si>
  <si>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</si>
  <si>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</si>
  <si>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</si>
  <si>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</si>
  <si>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</si>
  <si>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</si>
  <si>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</si>
  <si>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</si>
  <si>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</si>
  <si>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</si>
  <si>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</si>
  <si>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</si>
  <si>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</si>
  <si>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</si>
  <si>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</si>
  <si>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</si>
  <si>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</si>
  <si>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</si>
  <si>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</si>
  <si>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</si>
  <si>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</si>
  <si>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</si>
  <si>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</si>
  <si>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</si>
  <si>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</si>
  <si>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</si>
  <si>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</si>
  <si>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</si>
  <si>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</si>
  <si>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</si>
  <si>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</si>
  <si>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</si>
  <si>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</si>
  <si>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</si>
  <si>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</si>
  <si>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</si>
  <si>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</si>
  <si>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</si>
  <si>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</si>
  <si>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</si>
  <si>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</si>
  <si>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</si>
  <si>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</si>
  <si>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</si>
  <si>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</si>
  <si>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</si>
  <si>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</si>
  <si>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</si>
  <si>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</si>
  <si>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</si>
  <si>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</si>
  <si>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</si>
  <si>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</si>
  <si>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</si>
  <si>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</si>
  <si>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</si>
  <si>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</si>
  <si>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</si>
  <si>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</si>
  <si>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</si>
  <si>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</si>
  <si>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</si>
  <si>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</si>
  <si>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</si>
  <si>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</si>
  <si>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</si>
  <si>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</si>
  <si>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</si>
  <si>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</si>
  <si>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</si>
  <si>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</si>
  <si>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</si>
  <si>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</si>
  <si>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</si>
  <si>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</si>
  <si>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</si>
  <si>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</si>
  <si>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</si>
  <si>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</si>
  <si>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</si>
  <si>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</si>
  <si>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</si>
  <si>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</si>
  <si>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</si>
  <si>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</si>
  <si>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</si>
  <si>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</si>
  <si>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</si>
  <si>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</si>
  <si>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</si>
  <si>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</si>
  <si>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</si>
  <si>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</si>
  <si>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</si>
  <si>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</si>
  <si>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</si>
  <si>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</si>
  <si>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</si>
  <si>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</si>
  <si>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</si>
  <si>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</si>
  <si>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</si>
  <si>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</si>
  <si>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</si>
  <si>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</si>
  <si>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</si>
  <si>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</si>
  <si>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</si>
  <si>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</si>
  <si>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</si>
  <si>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</si>
  <si>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</si>
  <si>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</si>
  <si>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Ingen engangstillæg</t>
  </si>
  <si>
    <t>Ledningsnet ≤ Ø 200 mm</t>
  </si>
  <si>
    <t>75</t>
  </si>
  <si>
    <t>Ø 500 mm &lt; Ledningsnet ≤ Ø 800 mm</t>
  </si>
  <si>
    <t>Brønde</t>
  </si>
  <si>
    <t>Jordbassin Klasse A</t>
  </si>
  <si>
    <t>50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</si>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</sst>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556141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57315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30981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154458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540831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1339726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1372614.7192178401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6" t="s">
        <v>178</v>
      </c>
      <c r="C19" s="87"/>
      <c r="D19" s="88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6"/>
      <c r="C24" s="87"/>
      <c r="D24" s="8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6" t="s">
        <v>146</v>
      </c>
      <c r="C27" s="87"/>
      <c r="D27" s="88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6"/>
      <c r="C32" s="87"/>
      <c r="D32" s="8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58539120.29632353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43114146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15424974.29632353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39524145.384961307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45141348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-5617202.615038693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52578549.918592647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43233072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9345477.9185926467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279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280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 t="s">
        <v>274</v>
      </c>
      <c r="D10" s="9">
        <v>13985</v>
      </c>
      <c r="E10" s="9">
        <f>IFERROR(D10/C10,0)</f>
        <v>186.46666666666667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275</v>
      </c>
      <c r="C11" s="112" t="s">
        <v>274</v>
      </c>
      <c r="D11" s="9">
        <v>248201</v>
      </c>
      <c r="E11" s="9">
        <f t="shared" ref="E11:E15" si="0">IFERROR(D11/C11,0)</f>
        <v>3309.3466666666668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276</v>
      </c>
      <c r="C12" s="112" t="s">
        <v>274</v>
      </c>
      <c r="D12" s="9">
        <v>113994</v>
      </c>
      <c r="E12" s="9">
        <f t="shared" si="0"/>
        <v>1519.92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6" t="s">
        <v>277</v>
      </c>
      <c r="C13" s="112" t="s">
        <v>278</v>
      </c>
      <c r="D13" s="9">
        <v>4863339</v>
      </c>
      <c r="E13" s="9">
        <f t="shared" si="0"/>
        <v>97266.78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6" t="s">
        <v>273</v>
      </c>
      <c r="C14" s="112" t="s">
        <v>274</v>
      </c>
      <c r="D14" s="9">
        <v>12900336</v>
      </c>
      <c r="E14" s="9">
        <f t="shared" si="0"/>
        <v>172004.48000000001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6" t="s">
        <v>275</v>
      </c>
      <c r="C15" s="112" t="s">
        <v>274</v>
      </c>
      <c r="D15" s="9">
        <v>3835254</v>
      </c>
      <c r="E15" s="9">
        <f t="shared" si="0"/>
        <v>51136.72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6" t="s">
        <v>276</v>
      </c>
      <c r="C16" s="112" t="s">
        <v>274</v>
      </c>
      <c r="D16" s="9">
        <v>3673785</v>
      </c>
      <c r="E16" s="9">
        <f t="shared" ref="E16:E17" si="1">IFERROR(D16/C16,0)</f>
        <v>48983.8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6" t="s">
        <v>277</v>
      </c>
      <c r="C17" s="112" t="s">
        <v>278</v>
      </c>
      <c r="D17" s="9">
        <v>3408265</v>
      </c>
      <c r="E17" s="9">
        <f t="shared" si="1"/>
        <v>68165.3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86" t="s">
        <v>238</v>
      </c>
      <c r="C18" s="87"/>
      <c r="D18" s="88"/>
      <c r="E18" s="12">
        <f>SUM(E10:E17)</f>
        <v>442572.81333333335</v>
      </c>
      <c r="F18" s="12">
        <f t="shared" ref="F18:G18" si="2">SUM(F10:F17)</f>
        <v>0</v>
      </c>
      <c r="G18" s="12">
        <f t="shared" si="2"/>
        <v>0</v>
      </c>
      <c r="H18" s="13" t="s">
        <v>3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Anlægsprojekter'!F18</f>
        <v>0</v>
      </c>
      <c r="D10" s="14" t="s">
        <v>3</v>
      </c>
      <c r="E10" s="9">
        <f>SUM('Fane 9. Anlægsprojekter'!E18,'Fane 9. Anlægsprojekter'!G18)</f>
        <v>442572.81333333335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442572.81333333335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447972.20165599999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51679206.736844279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447972.20165599999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1023545.6335760354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-1063014.4914415262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-343930.52560055192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-1091718.9133564238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50652060.641677812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1372614.7192178401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52024675.360895649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50652060.641677812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617955.13982846937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-1025400.3156301256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-341163.94845262106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-1040030.5182355708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48863420.999187961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1389360.6187922978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50252781.617980257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48863420.999187961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596133.73619009322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-989191.09470756119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-338419.62565126817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-1023769.1210676983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47108174.893951528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1406310.8183415639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48514485.712293088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47108174.893951528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574719.73370620864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-953657.89255315473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-335697.37818252936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-1007761.9789752443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45385777.377946801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1423467.8103253311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46809245.188272133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53124721.62202435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24876.383664000001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1047047.0807120603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-1083932.9017280082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-344169.37914968177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-1089336.0686784345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51679206.736844279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936829.31311629002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-1330148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51285888.049960569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17318997.541342873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346379.95082685747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17269638.398350049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345392.76796700101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17220419.928914752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344408.39857829502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17208468.957484089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344169.37914968177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17196526.280027594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343930.52560055192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17058197.422631051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341163.94845262106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16920981.282563407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338419.62565126817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16784868.909126468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335697.37818252936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38434464.609360769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349753.62794518302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38751193.423590362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-467011.08899953915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677630.02732225752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38264666.972645767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3644.1176896399993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677316.30923972989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38331537.378283262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25366.448422180802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1089336.0686784345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38001738.842860147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453437.46251620317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1091718.9133564238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37819291.572202571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1040030.5182355708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37227968.038825393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1023769.1210676983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36645890.144554339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1007761.9789752443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2.9662314656216343E-3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1.0542738324390894E-2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2020-09-03T11:33:22Z</dcterms:modified>
</cp:coreProperties>
</file>