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nholms Vand AS (V027)\ØR2021\"/>
    </mc:Choice>
  </mc:AlternateContent>
  <workbookProtection workbookAlgorithmName="SHA-512" workbookHashValue="QnHvvkGEnI3dgU4BXy7h5rh7xLPepqaomsEkF45vaypM7ZnrUJb2V+5N84ucnxXILnPbWr67oEQkEtuW04ncqQ==" workbookSaltValue="1hLjxDSrQ7+R2q/9wXYu7A==" workbookSpinCount="100000" lockStructure="1"/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7" i="19" l="1"/>
  <c r="E33" i="32" l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E41" i="32" s="1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8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<sst xmlns="http://schemas.openxmlformats.org/spreadsheetml/2006/main" count="592" uniqueCount="248">
  <si>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</si>
  <si>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</si>
  <si>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</si>
  <si>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</si>
  <si>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</si>
  <si>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</si>
  <si>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</si>
  <si>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</si>
  <si>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</si>
  <si>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</si>
  <si>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</si>
  <si>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</si>
  <si>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</si>
  <si>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</si>
  <si>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</si>
  <si>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</si>
  <si>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</si>
  <si>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</si>
  <si>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</si>
  <si>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</si>
  <si>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</si>
  <si>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</si>
  <si>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</si>
  <si>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</si>
  <si>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</si>
  <si>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</si>
  <si>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</si>
  <si>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</si>
  <si>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</si>
  <si>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</si>
  <si>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</si>
  <si>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</si>
  <si>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</si>
  <si>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</si>
  <si>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</si>
  <si>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</si>
  <si>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</si>
  <si>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</si>
  <si>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</si>
  <si>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</si>
  <si>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</si>
  <si>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</si>
  <si>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</si>
  <si>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</si>
  <si>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</si>
  <si>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</si>
  <si>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</si>
  <si>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</si>
  <si>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</si>
  <si>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</si>
  <si>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</si>
  <si>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</si>
  <si>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</si>
  <si>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</si>
  <si>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</si>
  <si>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</si>
  <si>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</si>
  <si>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</si>
  <si>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</si>
  <si>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</si>
  <si>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</si>
  <si>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</si>
  <si>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</si>
  <si>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</si>
  <si>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</si>
  <si>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</si>
  <si>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</si>
  <si>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</si>
  <si>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</si>
  <si>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</si>
  <si>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</si>
  <si>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</si>
  <si>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</si>
  <si>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</si>
  <si>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</si>
  <si>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</si>
  <si>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</si>
  <si>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</si>
  <si>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</si>
  <si>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</si>
  <si>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</si>
  <si>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</si>
  <si>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</si>
  <si>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</si>
  <si>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</si>
  <si>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</si>
  <si>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</si>
  <si>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</si>
  <si>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</si>
  <si>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</si>
  <si>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</si>
  <si>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</si>
  <si>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</si>
  <si>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</si>
  <si>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</si>
  <si>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</si>
  <si>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</si>
  <si>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</si>
  <si>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</si>
  <si>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</si>
  <si>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</si>
  <si>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</si>
  <si>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</si>
  <si>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</si>
  <si>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</si>
  <si>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</si>
  <si>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</si>
  <si>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</si>
  <si>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</si>
  <si>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</si>
  <si>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</si>
  <si>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</si>
  <si>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</si>
  <si>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</si>
  <si>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</si>
  <si>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</si>
  <si>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</si>
  <si>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</si>
  <si>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</si>
  <si>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</si>
  <si>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</si>
  <si>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</si>
  <si>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</si>
  <si>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</si>
  <si>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</si>
  <si>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</si>
  <si>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</si>
  <si>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</si>
  <si>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</si>
  <si>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</si>
  <si>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</si>
  <si>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</si>
  <si>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</si>
  <si>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</si>
  <si>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</si>
  <si>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</si>
  <si>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</si>
  <si>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</si>
  <si>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</si>
  <si>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</si>
  <si>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</si>
  <si>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</si>
  <si>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</si>
  <si>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</si>
  <si>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</si>
  <si>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</si>
  <si>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</si>
  <si>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</si>
  <si>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</si>
  <si>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</si>
  <si>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</si>
  <si>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</si>
  <si>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</si>
  <si>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</si>
  <si>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</si>
  <si>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</si>
  <si>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</si>
  <si>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</si>
  <si>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</si>
  <si>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</si>
  <si>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</si>
  <si>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</si>
  <si>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</si>
  <si>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</si>
  <si>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</si>
  <si>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</si>
  <si>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</si>
  <si>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</si>
  <si>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</si>
  <si>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</si>
  <si>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</si>
  <si>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</si>
  <si>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</si>
  <si>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</si>
  <si>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</si>
  <si>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</si>
  <si>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</si>
  <si>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</si>
  <si>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</si>
  <si>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</si>
  <si>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</si>
  <si>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</si>
  <si>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</si>
  <si>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</si>
  <si>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</si>
  <si>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</si>
  <si>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</si>
  <si>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</si>
  <si>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</si>
  <si>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</si>
  <si>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</si>
  <si>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</si>
  <si>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</si>
  <si>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</si>
  <si>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</si>
  <si>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</si>
  <si>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</si>
  <si>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</si>
  <si>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</si>
  <si>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</si>
  <si>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</si>
  <si>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</si>
  <si>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</si>
  <si>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</si>
  <si>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</si>
  <si>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</si>
  <si>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</si>
  <si>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</si>
  <si>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</si>
  <si>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</si>
  <si>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</si>
  <si>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</si>
  <si>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</si>
  <si>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</si>
  <si>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</si>
  <si>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</si>
  <si>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</si>
  <si>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</si>
  <si>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</si>
  <si>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</si>
  <si>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</si>
  <si>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</si>
  <si>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</si>
  <si>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</si>
  <si>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</si>
  <si>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</si>
  <si>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</si>
  <si>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</si>
  <si>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</si>
  <si>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</si>
  <si>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</si>
  <si>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</si>
  <si>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</si>
  <si>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</si>
  <si>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</si>
  <si>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</si>
  <si>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</si>
  <si>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</si>
  <si>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</si>
  <si>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Erstatninger</t>
  </si>
  <si>
    <t>Frivillige aftaler om dyrkningspraksis eller andre restriktioner i arealanvendelse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</si>
  <si>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</si>
  <si>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</si>
  <si>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</si>
  <si>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</si>
  <si>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</si>
  <si>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</si>
  <si>
    <t>Økonomisk ramme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</si>
</sst>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7727809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61905</v>
      </c>
      <c r="D11" s="14" t="s">
        <v>3</v>
      </c>
      <c r="E11" s="1"/>
      <c r="F11" s="1"/>
    </row>
    <row r="12" spans="1:6" ht="15" customHeight="1" x14ac:dyDescent="0.45">
      <c r="A12" s="1"/>
      <c r="B12" s="49" t="s">
        <v>236</v>
      </c>
      <c r="C12" s="9">
        <v>69333</v>
      </c>
      <c r="D12" s="14" t="s">
        <v>3</v>
      </c>
      <c r="E12" s="1"/>
      <c r="F12" s="1"/>
    </row>
    <row r="13" spans="1:6" ht="15" customHeight="1" x14ac:dyDescent="0.45">
      <c r="A13" s="1"/>
      <c r="B13" s="49" t="s">
        <v>237</v>
      </c>
      <c r="C13" s="9">
        <v>10581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30060.6</v>
      </c>
      <c r="D14" s="14" t="s">
        <v>3</v>
      </c>
      <c r="E14" s="1"/>
      <c r="F14" s="1"/>
    </row>
    <row r="15" spans="1:6" x14ac:dyDescent="0.45">
      <c r="A15" s="1"/>
      <c r="B15" s="49" t="s">
        <v>239</v>
      </c>
      <c r="C15" s="9">
        <v>26286</v>
      </c>
      <c r="D15" s="14" t="s">
        <v>3</v>
      </c>
      <c r="E15" s="1"/>
      <c r="F15" s="1"/>
    </row>
    <row r="16" spans="1:6" x14ac:dyDescent="0.45">
      <c r="A16" s="1"/>
      <c r="B16" s="49" t="s">
        <v>240</v>
      </c>
      <c r="C16" s="9">
        <v>22882</v>
      </c>
      <c r="D16" s="14" t="s">
        <v>3</v>
      </c>
      <c r="E16" s="1"/>
      <c r="F16" s="1"/>
    </row>
    <row r="17" spans="1:6" x14ac:dyDescent="0.45">
      <c r="A17" s="1"/>
      <c r="B17" s="45" t="s">
        <v>169</v>
      </c>
      <c r="C17" s="12">
        <f>SUM(C10:C16)</f>
        <v>7948856.5999999996</v>
      </c>
      <c r="D17" s="13" t="s">
        <v>3</v>
      </c>
      <c r="E17" s="1"/>
      <c r="F17" s="1"/>
    </row>
    <row r="18" spans="1:6" x14ac:dyDescent="0.45">
      <c r="A18" s="1"/>
      <c r="B18" s="45" t="s">
        <v>170</v>
      </c>
      <c r="C18" s="12">
        <f>C17*(1+'Fane 12. Nøgletal'!C13)^2</f>
        <v>8143991.8088563439</v>
      </c>
      <c r="D18" s="13" t="s">
        <v>3</v>
      </c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6"/>
      <c r="C20" s="15"/>
      <c r="D20" s="15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  <row r="54" spans="1:6" x14ac:dyDescent="0.45">
      <c r="A54" s="1"/>
      <c r="B54" s="1"/>
      <c r="C54" s="1"/>
      <c r="D54" s="1"/>
      <c r="E54" s="1"/>
      <c r="F54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45">
      <c r="A3" s="1"/>
      <c r="B3" s="82"/>
      <c r="C3" s="82"/>
      <c r="D3" s="82"/>
      <c r="E3" s="82"/>
      <c r="F3" s="82"/>
      <c r="G3" s="1"/>
    </row>
    <row r="4" spans="1:7" ht="15" customHeight="1" x14ac:dyDescent="0.45">
      <c r="A4" s="1"/>
      <c r="B4" s="47"/>
      <c r="C4" s="47"/>
      <c r="D4" s="47"/>
      <c r="E4" s="47"/>
      <c r="F4" s="47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-925615.49333333329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-1006194.2377175726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-1931809.7310509058</v>
      </c>
      <c r="F9" s="17" t="s">
        <v>3</v>
      </c>
      <c r="G9" s="1"/>
    </row>
    <row r="10" spans="1:7" ht="15" customHeight="1" x14ac:dyDescent="0.45">
      <c r="A10" s="1"/>
      <c r="B10" s="45"/>
      <c r="C10" s="46"/>
      <c r="D10" s="46"/>
      <c r="E10" s="46"/>
      <c r="F10" s="20"/>
      <c r="G10" s="1"/>
    </row>
    <row r="11" spans="1:7" ht="28.5" customHeight="1" x14ac:dyDescent="0.45">
      <c r="A11" s="1"/>
      <c r="B11" s="86" t="s">
        <v>132</v>
      </c>
      <c r="C11" s="87"/>
      <c r="D11" s="87"/>
      <c r="E11" s="87"/>
      <c r="F11" s="8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31300171.597944207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27968519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3331652.5979442075</v>
      </c>
      <c r="F17" s="17" t="s">
        <v>3</v>
      </c>
      <c r="G17" s="1"/>
    </row>
    <row r="18" spans="1:7" x14ac:dyDescent="0.45">
      <c r="A18" s="1"/>
      <c r="B18" s="45"/>
      <c r="C18" s="46"/>
      <c r="D18" s="46"/>
      <c r="E18" s="46"/>
      <c r="F18" s="20"/>
      <c r="G18" s="1"/>
    </row>
    <row r="19" spans="1:7" ht="30" customHeight="1" x14ac:dyDescent="0.45">
      <c r="A19" s="1"/>
      <c r="B19" s="86" t="s">
        <v>133</v>
      </c>
      <c r="C19" s="87"/>
      <c r="D19" s="87"/>
      <c r="E19" s="87"/>
      <c r="F19" s="8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28092368.500344817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28472942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-380573.4996551834</v>
      </c>
      <c r="F25" s="17" t="s">
        <v>3</v>
      </c>
      <c r="G25" s="1"/>
    </row>
    <row r="26" spans="1:7" x14ac:dyDescent="0.45">
      <c r="A26" s="1"/>
      <c r="B26" s="45"/>
      <c r="C26" s="46"/>
      <c r="D26" s="46"/>
      <c r="E26" s="46"/>
      <c r="F26" s="20"/>
      <c r="G26" s="1"/>
    </row>
    <row r="27" spans="1:7" ht="28.5" customHeight="1" x14ac:dyDescent="0.45">
      <c r="A27" s="1"/>
      <c r="B27" s="86" t="s">
        <v>179</v>
      </c>
      <c r="C27" s="87"/>
      <c r="D27" s="87"/>
      <c r="E27" s="87"/>
      <c r="F27" s="8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27594522.382369034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28142482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-547959.61763096601</v>
      </c>
      <c r="F33" s="17" t="s">
        <v>3</v>
      </c>
      <c r="G33" s="1"/>
    </row>
    <row r="34" spans="1:7" x14ac:dyDescent="0.45">
      <c r="A34" s="1"/>
      <c r="B34" s="45"/>
      <c r="C34" s="46"/>
      <c r="D34" s="46"/>
      <c r="E34" s="46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245</v>
      </c>
      <c r="C37" s="110"/>
      <c r="D37" s="111"/>
      <c r="E37" s="9">
        <v>0</v>
      </c>
      <c r="F37" s="14"/>
      <c r="G37" s="1"/>
    </row>
    <row r="38" spans="1:7" x14ac:dyDescent="0.45">
      <c r="A38" s="1"/>
      <c r="B38" s="109" t="s">
        <v>246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-547959.61763096601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-273979.808815483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8cVuq/E20EkNUwpvrGxzdNpkUrKpxhrW2zqQSlEQqgz18QzyF4M74RnGhYtxgw/A/O3RacritfhJ9Rpq6pMtCg==" saltValue="hm/rhxjEmkmMHp5dNAL1ww==" spinCount="100000" sheet="1" objects="1" scenarios="1"/>
  <mergeCells count="30">
    <mergeCell ref="B2:F3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2" t="s">
        <v>244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5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242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243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243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243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243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19387079.878739733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236522.37452062475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-165026.51324228194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-323591.24675268901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19134984.493265387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omk.'!C18</f>
        <v>8143991.8088563439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-273979.808815483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27004996.493306246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2021'!C20</f>
        <v>19134984.493265387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233446.81081783774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-163699.03996976101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-318531.73581408733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18886200.528299376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omk.'!C18*(1+'Fane 12. Nøgletal'!C13)</f>
        <v>8243348.5089243911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-273979.808815483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26855569.228408284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18886200.528299376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230411.64644525241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-162382.24489224426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-313551.3328587662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18640678.596993618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omk.'!C18*(1+'Fane 12. Nøgletal'!C13)^2</f>
        <v>8343917.3607332688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26984595.957726888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18640678.596993618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227416.27888332214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-161076.04211433107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-308648.80099385296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18398370.032768756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omk.'!C18*(1+'Fane 12. Nøgletal'!C13)^3</f>
        <v>8445713.1525342148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247</v>
      </c>
      <c r="C22" s="12">
        <f>SUM(C15,C17,C21)</f>
        <v>26844083.185302973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2Pi+z0SjgfUgMMM+XX7f4QAvU62Q4iyljZYBsmrsqgjeFB7RgQ+9PPw/OOwfYUyNYA9aVtNBazv1Ka17n52rFA==" saltValue="MaXvHYaI7A52FWTIsoE9k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19394702.658298045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0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327770.47492523695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-67002.262441072089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-166364.75130175325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-102026.24074072312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19387079.878739733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6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8588779.5969112497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0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27975859.475650981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8439482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168789.64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8375730.1529719997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167514.60305944001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8346934.3927060813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-6.7408042735799742E-2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166938.68650596077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8318237.5650876621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166364.75130175325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8251325.6621140968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165026.51324228194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8184951.9984880509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163699.03996976101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8119112.2446122132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162382.24489224426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8053802.1057165526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161076.04211433107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11804814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107423.80740000001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11845947.048046021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107798.1181372188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11936523.646824261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-303053.52458544972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101211.19006347765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11727154.108129095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102026.24074072312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11766954.427370509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323591.24675268901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11582972.211421357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318531.73581408733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11401866.64940968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313551.3328587662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11223592.763412835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308648.80099385296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3.3972545931982606E-3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Es5CB32/413p8w/rN4bK6pU+zoW2vw1F5n0cBH4dP9tTKvqOyusJ4VqbhXRzhYYrznk0huP5m5c7qSth6VWyg==" saltValue="j5pSQ3i8LtWEjpoldh5TV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2020-10-20T05:58:56Z</dcterms:modified>
</cp:coreProperties>
</file>