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BRØNDBY AS (S011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<sst xmlns="http://schemas.openxmlformats.org/spreadsheetml/2006/main" count="702" uniqueCount="284">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</sst>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282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0Ixe9oFyVXDDlGb27IQRPC40NASTIdNTgVGIVtaWbIUFpZYFLs4ahmuTodIE2xwRRbwZALZdig7KcNfKujR4g==" saltValue="lZo7g9qNfIiznWmHfeJcl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4" t="s">
        <v>262</v>
      </c>
      <c r="C10" s="9">
        <v>74082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13855062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2025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13931169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14023266.425830413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5" t="s">
        <v>142</v>
      </c>
      <c r="C17" s="96"/>
      <c r="D17" s="97"/>
      <c r="E17" s="1"/>
      <c r="F17" s="1"/>
    </row>
    <row r="18" spans="1:6" x14ac:dyDescent="0.45">
      <c r="A18" s="1"/>
      <c r="B18" s="64" t="s">
        <v>116</v>
      </c>
      <c r="C18" s="9">
        <v>320757.84983019391</v>
      </c>
      <c r="D18" s="14" t="s">
        <v>3</v>
      </c>
      <c r="E18" s="1"/>
      <c r="F18" s="1"/>
    </row>
    <row r="19" spans="1:6" x14ac:dyDescent="0.45">
      <c r="A19" s="1"/>
      <c r="B19" s="64" t="s">
        <v>117</v>
      </c>
      <c r="C19" s="9">
        <v>320896.85380512261</v>
      </c>
      <c r="D19" s="14" t="s">
        <v>3</v>
      </c>
      <c r="E19" s="1"/>
      <c r="F19" s="1"/>
    </row>
    <row r="20" spans="1:6" x14ac:dyDescent="0.45">
      <c r="A20" s="1"/>
      <c r="B20" s="64" t="s">
        <v>154</v>
      </c>
      <c r="C20" s="9">
        <v>321037.94283967523</v>
      </c>
      <c r="D20" s="14" t="s">
        <v>3</v>
      </c>
      <c r="E20" s="1"/>
      <c r="F20" s="1"/>
    </row>
    <row r="21" spans="1:6" x14ac:dyDescent="0.45">
      <c r="A21" s="1"/>
      <c r="B21" s="64" t="s">
        <v>211</v>
      </c>
      <c r="C21" s="9">
        <v>321181.14820974617</v>
      </c>
      <c r="D21" s="14" t="s">
        <v>3</v>
      </c>
      <c r="E21" s="1"/>
      <c r="F21" s="1"/>
    </row>
    <row r="22" spans="1:6" x14ac:dyDescent="0.45">
      <c r="A22" s="1"/>
      <c r="B22" s="95"/>
      <c r="C22" s="96"/>
      <c r="D22" s="97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5" t="s">
        <v>115</v>
      </c>
      <c r="C25" s="96"/>
      <c r="D25" s="97"/>
      <c r="E25" s="1"/>
      <c r="F25" s="1"/>
    </row>
    <row r="26" spans="1:6" x14ac:dyDescent="0.45">
      <c r="A26" s="1"/>
      <c r="B26" s="64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4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4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5"/>
      <c r="C30" s="96"/>
      <c r="D30" s="97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lB0BMm78Pa+ZwhA3klcnWM9YjboMRfD58QPtpE7CVS1aQ/mJ+O7WgZI9d61BawB5QJiotK3rx/DnmxFS8wATCg==" saltValue="kXc8ILR9xieK1vsiw3vwL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266</v>
      </c>
      <c r="C8" s="96"/>
      <c r="D8" s="96"/>
      <c r="E8" s="96"/>
      <c r="F8" s="97"/>
      <c r="G8" s="1"/>
    </row>
    <row r="9" spans="1:7" x14ac:dyDescent="0.45">
      <c r="A9" s="1"/>
      <c r="B9" s="104" t="s">
        <v>267</v>
      </c>
      <c r="C9" s="105"/>
      <c r="D9" s="106"/>
      <c r="E9" s="9">
        <v>913006.15106765181</v>
      </c>
      <c r="F9" s="14" t="s">
        <v>3</v>
      </c>
      <c r="G9" s="1"/>
    </row>
    <row r="10" spans="1:7" x14ac:dyDescent="0.45">
      <c r="A10" s="1"/>
      <c r="B10" s="104" t="s">
        <v>268</v>
      </c>
      <c r="C10" s="105"/>
      <c r="D10" s="106"/>
      <c r="E10" s="9">
        <v>2547988.3775712103</v>
      </c>
      <c r="F10" s="14" t="s">
        <v>3</v>
      </c>
      <c r="G10" s="1"/>
    </row>
    <row r="11" spans="1:7" x14ac:dyDescent="0.45">
      <c r="A11" s="1"/>
      <c r="B11" s="104" t="s">
        <v>269</v>
      </c>
      <c r="C11" s="105"/>
      <c r="D11" s="106"/>
      <c r="E11" s="9">
        <v>2547988.3775712103</v>
      </c>
      <c r="F11" s="14" t="s">
        <v>3</v>
      </c>
      <c r="G11" s="1"/>
    </row>
    <row r="12" spans="1:7" x14ac:dyDescent="0.45">
      <c r="A12" s="1"/>
      <c r="B12" s="104" t="s">
        <v>270</v>
      </c>
      <c r="C12" s="105"/>
      <c r="D12" s="106"/>
      <c r="E12" s="9">
        <v>1933355.3430095613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271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272</v>
      </c>
      <c r="C16" s="96"/>
      <c r="D16" s="96"/>
      <c r="E16" s="96"/>
      <c r="F16" s="97"/>
      <c r="G16" s="1"/>
    </row>
    <row r="17" spans="1:7" x14ac:dyDescent="0.4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275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6" t="s">
        <v>213</v>
      </c>
      <c r="C22" s="57"/>
      <c r="D22" s="57"/>
      <c r="E22" s="57"/>
      <c r="F22" s="58"/>
      <c r="G22" s="1"/>
    </row>
    <row r="23" spans="1:7" x14ac:dyDescent="0.45">
      <c r="A23" s="1"/>
      <c r="B23" s="61" t="s">
        <v>214</v>
      </c>
      <c r="C23" s="62"/>
      <c r="D23" s="63"/>
      <c r="E23" s="9">
        <v>55257176.832030863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49243004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9" t="s">
        <v>276</v>
      </c>
      <c r="C26" s="60"/>
      <c r="D26" s="66"/>
      <c r="E26" s="48">
        <f>E23-(E24-E25)</f>
        <v>6014172.8320308626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280</v>
      </c>
      <c r="C31" s="117"/>
      <c r="D31" s="118"/>
      <c r="E31" s="9">
        <v>3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279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159c5GtBgW/e51XM15cLyknLhurSd3H6deWkDa2EPezySw7bxxlkABDTLl5H4Exk0V7AYcTkeIJJ7kItQp+ahw==" saltValue="KB+FMIRmKp9d1xPSHCxzNw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3499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3499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320485.97425982694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301579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-18906.974259826937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-15407.974259826937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8A5e/2epOK0HxfjJkyhP5BRZ633MNhFcW1gdQwxcIdhQC+mOot3RQbkE4JQ2mcrn+lUsl6iVmt/C1+F3r84FDQ==" saltValue="3J3mhF8/aLVloNXETTl18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281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BPhnznG8Y6DX9YS5B2OsL8mQk1mT/M370C2ugmHFO7Wf9rP4UWjTicHRhdHwvdsFrWZT/xOMclxtpdozWs43w==" saltValue="bzpEsGfJRX35L/9iQpJ80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83h3fi42wUis3wxz4xTOwN+SKoOo7FyMhzP/A41h9IhV1aBP90SQEOO6zM5hX60jEDc1PuVk26OkBloLWqNPLQ==" saltValue="XyW8G5MuypxVhpZeV0S/y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4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4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4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AsUeCPyexTorwsXHVA0Ml7x++oULYKuGa2lUclYXPbEzp8nheOS10NvbW/3lAe09PWm8T/UjYyuTeBeVDlJgtA==" saltValue="B2ojd6ZfKpxG704IF2yb5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228751.58967853876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-3409.213663270732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-4575.0317935707753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222226.81284993904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228751.58967853876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-3409.213663270732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-4575.0317935707753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222960.16133234388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228751.58967853876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-3409.213663270732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-4575.0317935707753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223695.92986474064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228751.58967853876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-3409.213663270732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-4575.0317935707753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224434.1264332943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fR0OSARkcaHffdDrPo2MmkmXb6czwyNlhGueRUcJBqzaC5o14frXwSvj7gD9G/f3FKnk8+SFMQO13Bm3AwK6Rg==" saltValue="h/k0hlqIoMcOoIWjw2cvy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ORlsWIkxQnZ5gNz+EYQVb5OitF7EtDQkZFTDOJsw/KL9u6ssQYil5pBAZD3SdH7sqCfRBbIqds0mshuama62Q==" saltValue="633uxcCbocZgqp/9l/Z9H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BucbxTJm9ZV9rbEMqvGpYu6PC05CgS80dU5IMHYd7NSzDXsF2Z53wgsVKUI7CbTuOhSSc5Fiajony+N4bq7XqQ==" saltValue="aBknaHzGAiJcOauzL3NFk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ZjWlF077Py4BaNDdEvRyVCIcdZ0fD07qZmaP3Qsg2mzyNbvNowl7Px6DFjovtGA90O7fUoHffe7egF3/UyIXFg==" saltValue="jg+APpPm3Qll5vmyEncM1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33692118.394741818</v>
      </c>
      <c r="D9" s="8" t="s">
        <v>3</v>
      </c>
      <c r="E9" s="1"/>
    </row>
    <row r="10" spans="1:5" ht="17.100000000000001" customHeight="1" x14ac:dyDescent="0.45">
      <c r="A10" s="1"/>
      <c r="B10" s="53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3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3" t="s">
        <v>20</v>
      </c>
      <c r="C16" s="9">
        <f>SUM(C9:C15)*'Fane 14. Nøgletal'!C14</f>
        <v>111183.99070264801</v>
      </c>
      <c r="D16" s="8" t="s">
        <v>3</v>
      </c>
      <c r="E16" s="1"/>
    </row>
    <row r="17" spans="1:5" ht="17.100000000000001" customHeight="1" x14ac:dyDescent="0.45">
      <c r="A17" s="1"/>
      <c r="B17" s="53" t="s">
        <v>10</v>
      </c>
      <c r="C17" s="9">
        <f>-SUM(C9:C16)*'Fane 5. Individuelt eff. krav'!G12</f>
        <v>-503789.63712592452</v>
      </c>
      <c r="D17" s="8" t="s">
        <v>3</v>
      </c>
      <c r="E17" s="1"/>
    </row>
    <row r="18" spans="1:5" ht="17.100000000000001" customHeight="1" x14ac:dyDescent="0.45">
      <c r="A18" s="1"/>
      <c r="B18" s="53" t="s">
        <v>26</v>
      </c>
      <c r="C18" s="9">
        <f>-'Fane 4.1. Gen. krav - drift'!G40</f>
        <v>-113263.22881597171</v>
      </c>
      <c r="D18" s="8" t="s">
        <v>3</v>
      </c>
      <c r="E18" s="1"/>
    </row>
    <row r="19" spans="1:5" ht="17.100000000000001" customHeight="1" x14ac:dyDescent="0.45">
      <c r="A19" s="1"/>
      <c r="B19" s="53" t="s">
        <v>27</v>
      </c>
      <c r="C19" s="9">
        <f>-'Fane 4.2. Gen. krav - anlæg'!G37</f>
        <v>-460355.51145264308</v>
      </c>
      <c r="D19" s="8" t="s">
        <v>3</v>
      </c>
      <c r="E19" s="1"/>
    </row>
    <row r="20" spans="1:5" ht="17.100000000000001" customHeight="1" x14ac:dyDescent="0.45">
      <c r="A20" s="1"/>
      <c r="B20" s="59" t="s">
        <v>22</v>
      </c>
      <c r="C20" s="10">
        <f>SUM(C9:C19)</f>
        <v>32725894.008049931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14344024.275660606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9" t="s">
        <v>94</v>
      </c>
      <c r="C24" s="10">
        <f>'Fane 11. Periodevise driftsomk.'!E12</f>
        <v>222226.81284993904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-15407.974259826937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47276737.122300647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4IP7C1O/N7Z07NWB1MCHFcE0XwZ4h99ckrG0vtCfMHP2Mt5B4ElXkKDjGW7+Eai4Ly8CBMZeyEpnsxxwkMCHPw==" saltValue="wdG5krA1AMHnXucdoxO4D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32725894.008049931</v>
      </c>
      <c r="D9" s="8" t="s">
        <v>3</v>
      </c>
      <c r="E9" s="1"/>
    </row>
    <row r="10" spans="1:5" ht="15" customHeight="1" x14ac:dyDescent="0.4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107995.45022656478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-489341.93076770112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-111364.25752164314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-455038.93930775847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31778144.330679394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14390440.058840778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driftsomk.'!E18</f>
        <v>222960.16133234388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46391544.550852515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JRRC92LOgWWgm2Vg2SCgKS9PRKHuxeGb2M/ljsNBMD5j5r50KUNYDQZBwSpNcUc62UnvOutAmikgsRf7mIHZ2Q==" saltValue="+pQyYe7zfpEsiQZD9W6R0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31778144.330679394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104867.87629124201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-475170.47201718128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-109497.12438003527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-449783.7674039235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30848560.843169499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14437010.640451947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driftsomk.'!E24</f>
        <v>223695.92986474064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45509267.41348619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pdPZ9b4vG26fy/LauB1x5PU7OuFg3I8gsjkzt2yZB9wWsCf6XUdUAMJj5XX2vQUnPu8Wmpyr3cbRHAc+WBDRQ==" saltValue="lMHAM1Jf1cn0Fo6CwrAzA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30848560.843169499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101800.25078245935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-461270.64766170387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-107661.29559267961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-444589.28663957841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29936839.864057995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14483736.555724142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driftsomk.'!E30</f>
        <v>224434.1264332943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44645010.546215437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iQpTA5kN5CUvDFFMXNnM0rt0nKcZxGCQyS/5l3oWKM81sSox2lbIB2ZfrgxbjfBtfMPCJ2a3XHKhDW55CL73YA==" saltValue="mErDPBr1QxniE3toha/cN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33614659.707655028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32319.545999999998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769232.52419999999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671987.73149724398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-375391.92336148344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-115194.58116376335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-905494.61008520378</v>
      </c>
      <c r="F19" s="8" t="s">
        <v>3</v>
      </c>
      <c r="G19" s="1"/>
    </row>
    <row r="20" spans="1:7" ht="15" customHeight="1" x14ac:dyDescent="0.45">
      <c r="A20" s="1"/>
      <c r="B20" s="59" t="s">
        <v>22</v>
      </c>
      <c r="C20" s="60"/>
      <c r="D20" s="66"/>
      <c r="E20" s="10">
        <f>SUM(E9:E19)</f>
        <v>33692118.394741818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17381531.229540799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9" t="s">
        <v>94</v>
      </c>
      <c r="C24" s="43"/>
      <c r="D24" s="44"/>
      <c r="E24" s="10">
        <v>226719.87132550162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654286.11016356002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634200.49270326551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-5742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51928827.98831138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ZWzFIoJsMwUsA89dRCGj2aJRLPcXHBpGuXcE5jNPNBHqRw0t9hkLTuSDWeceOI/up9cKtoyuH4t8ZQFVluheXg==" saltValue="F5szA6PhOz0Mg3BbEG0JZ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33203125" style="2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6252587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24">
        <v>216810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129387.94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6230355.0435499996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-474488.93666662287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24">
        <v>220604.17500000002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119529.40563766753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5734972.5935175093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114699.45187035018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5730992.5225376086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114619.85045075217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5727015.2137269676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32713.844461199998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115194.58116376335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5663161.4407985853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113263.22881597171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5568212.8760821568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111364.25752164314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5474856.2190017635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109497.12438003527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5383064.7796339802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68"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107661.29559267961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RXoOf+LUiVhIy3RjPZdzEp/Dzzjub9lXWWvGdaJzztFkvWwWR2BNgkMEh4uoJ5p6V8QiLmgLX+CavWqmUga0Lg==" saltValue="B16DVo60h8tIjCorXfrIVA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29490879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268366.99890000001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29733905.961119253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-57137.624369953985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525278.79956046259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29661640.604089648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1088703.9437489798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534482.76300300297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30811114.261996888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609494.59497227415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892345.29153792432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31129670.357670233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778617.16099523997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905494.61008520378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31105102.125178587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460355.51145264308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30745874.277551245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455038.93930775847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30390795.094859693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449783.7674039235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30039816.664836377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444589.28663957841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g2HE1kGWqWV3MEunm3rmTTPXDc2piE+Hgo4iaS1092Ntbbsz6miePQl7orTLzUHb5aaXB0xxuyxaXGNpVadZDw==" saltValue="EI94G0KdiT1iMIy+TJ350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1.9822376147379538E-2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0.02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1.0698523395634136E-2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1.4903562716489314E-2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B+4tBnc8llf6V5bb+3SyzGEIMJ7BbfJ17R82cjjt2cUIQ8g8C9pXx+Uc+vocCcyLqF0bDdRBpd55rPL5CnroA==" saltValue="wOBXb06IWRyVe5t9aRUgg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2021-09-08T21:19:40Z</dcterms:modified>
</cp:coreProperties>
</file>