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Læsø Vand AS (S065)\ØR2027\"/>
    </mc:Choice>
  </mc:AlternateContent>
  <xr:revisionPtr revIDLastSave="0" documentId="13_ncr:1_{C6C13145-51F4-423A-BB29-4A689929F55D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2027'!$B$8:$D$22</definedName>
    <definedName name="ØR_Tabel_GE">'1. Økonomisk ramme 2027'!$B$14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3" l="1"/>
  <c r="C23" i="4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7" i="3" s="1"/>
  <c r="C9" i="6"/>
  <c r="C16" i="12" l="1"/>
  <c r="C20" i="3" s="1"/>
  <c r="C13" i="3"/>
  <c r="C12" i="3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l="1"/>
  <c r="C11" i="6" s="1"/>
  <c r="C12" i="6" s="1"/>
  <c r="C14" i="3" s="1"/>
  <c r="C15" i="3" s="1"/>
  <c r="C16" i="3" s="1"/>
</calcChain>
</file>

<file path=xl/sharedStrings.xml><?xml version="1.0" encoding="utf-8"?>
<sst xmlns="http://schemas.openxmlformats.org/spreadsheetml/2006/main" count="298" uniqueCount="135">
  <si>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</si>
  <si>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</si>
  <si>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</si>
  <si>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</si>
  <si>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</si>
  <si>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</si>
  <si>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</si>
  <si>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</si>
  <si>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</si>
  <si>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</si>
  <si>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</si>
  <si>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</si>
  <si>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</si>
  <si>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</si>
  <si>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</si>
  <si>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</si>
  <si>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</si>
  <si>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</si>
  <si>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</si>
  <si>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</si>
  <si>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</si>
  <si>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</si>
  <si>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</si>
  <si>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</si>
  <si>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</si>
  <si>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</si>
  <si>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</si>
  <si>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</si>
  <si>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</si>
  <si>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</si>
  <si>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</si>
  <si>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</si>
  <si>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</si>
  <si>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</si>
  <si>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</si>
  <si>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</si>
  <si>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</si>
  <si>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</si>
  <si>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</si>
  <si>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</si>
  <si>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</si>
  <si>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</si>
  <si>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</si>
  <si>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</si>
  <si>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</si>
  <si>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</si>
  <si>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</si>
  <si>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</si>
  <si>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</si>
  <si>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</si>
  <si>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</si>
  <si>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</si>
  <si>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</si>
  <si>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</si>
  <si>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</si>
  <si>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</si>
  <si>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</si>
  <si>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</si>
  <si>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</si>
  <si>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</si>
  <si>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</si>
  <si>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</si>
  <si>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</si>
  <si>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</si>
  <si>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</si>
  <si>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</si>
  <si>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</si>
  <si>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</si>
  <si>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</si>
  <si>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</si>
  <si>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</si>
  <si>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</si>
  <si>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</si>
  <si>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</si>
  <si>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</si>
  <si>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</si>
  <si>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</si>
  <si>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</si>
  <si>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</si>
  <si>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</si>
  <si>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</si>
  <si>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</si>
  <si>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</si>
  <si>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</si>
  <si>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</si>
  <si>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</si>
  <si>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</si>
  <si>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</si>
  <si>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</si>
  <si>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</si>
  <si>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</si>
  <si>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</si>
  <si>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</si>
  <si>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</si>
  <si>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</si>
  <si>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</si>
  <si>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</si>
  <si>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</si>
  <si>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</si>
  <si>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</si>
  <si>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</si>
  <si>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</si>
  <si>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</si>
  <si>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</si>
  <si>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</si>
  <si>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</si>
  <si>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</si>
  <si>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</si>
  <si>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</si>
  <si>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</si>
  <si>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</si>
  <si>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</si>
  <si>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</si>
  <si>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</si>
  <si>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</si>
  <si>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</si>
  <si>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</si>
  <si>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</si>
  <si>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</si>
  <si>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</si>
  <si>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</si>
  <si>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</si>
  <si>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</si>
  <si>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</si>
  <si>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</si>
  <si>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</si>
  <si>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</si>
  <si>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</si>
  <si>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</si>
  <si>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</si>
  <si>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</si>
  <si>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</si>
  <si>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</si>
  <si>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Gebyr til Miljøstyrelsen</t>
  </si>
  <si>
    <t>Tidligere udmeldt fradrag til den økonomiske ramme for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</si>
</sst>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7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3" fillId="2" borderId="0" xfId="0" quotePrefix="1" applyFont="1" applyFill="1" applyProtection="1"/>
    <xf numFmtId="0" fontId="16" fillId="4" borderId="1" xfId="0" applyFont="1" applyFill="1" applyBorder="1" applyProtection="1"/>
    <xf numFmtId="0" fontId="16" fillId="4" borderId="5" xfId="0" applyFont="1" applyFill="1" applyBorder="1" applyProtection="1"/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6" xfId="0" applyFont="1" applyFill="1" applyBorder="1" applyAlignment="1" applyProtection="1">
      <alignment wrapText="1"/>
    </xf>
    <xf numFmtId="3" fontId="16" fillId="4" borderId="6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6" xfId="0" applyNumberFormat="1" applyFont="1" applyFill="1" applyBorder="1" applyAlignment="1" applyProtection="1">
      <alignment wrapText="1"/>
    </xf>
    <xf numFmtId="3" fontId="16" fillId="4" borderId="6" xfId="0" applyNumberFormat="1" applyFont="1" applyFill="1" applyBorder="1" applyProtection="1"/>
    <xf numFmtId="0" fontId="16" fillId="4" borderId="6" xfId="0" applyFont="1" applyFill="1" applyBorder="1" applyProtection="1"/>
    <xf numFmtId="0" fontId="15" fillId="3" borderId="6" xfId="0" applyFont="1" applyFill="1" applyBorder="1" applyAlignment="1" applyProtection="1">
      <alignment wrapText="1"/>
    </xf>
    <xf numFmtId="3" fontId="15" fillId="3" borderId="6" xfId="0" applyNumberFormat="1" applyFont="1" applyFill="1" applyBorder="1" applyProtection="1"/>
    <xf numFmtId="0" fontId="15" fillId="3" borderId="6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8" customWidth="1"/>
    <col min="2" max="2" width="11.42578125" style="8" customWidth="1"/>
    <col min="3" max="3" width="48.5703125" style="8" customWidth="1"/>
    <col min="4" max="4" width="9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7"/>
      <c r="C3" s="7"/>
      <c r="D3" s="7"/>
      <c r="E3" s="7"/>
    </row>
    <row r="4" spans="1:5" ht="15" customHeight="1" x14ac:dyDescent="0.25">
      <c r="A4" s="7"/>
      <c r="B4" s="7"/>
      <c r="C4" s="7"/>
      <c r="D4" s="7"/>
      <c r="E4" s="7"/>
    </row>
    <row r="5" spans="1:5" ht="15" customHeight="1" x14ac:dyDescent="0.25">
      <c r="A5" s="7"/>
      <c r="B5" s="7"/>
      <c r="C5" s="7"/>
      <c r="D5" s="7"/>
      <c r="E5" s="7"/>
    </row>
    <row r="6" spans="1:5" ht="15" customHeight="1" x14ac:dyDescent="0.25">
      <c r="A6" s="7"/>
      <c r="B6" s="9"/>
      <c r="C6" s="10" t="s">
        <v>0</v>
      </c>
      <c r="D6" s="10"/>
      <c r="E6" s="9"/>
    </row>
    <row r="7" spans="1:5" ht="15" customHeight="1" x14ac:dyDescent="0.25">
      <c r="A7" s="7"/>
      <c r="B7" s="9"/>
      <c r="C7" s="10"/>
      <c r="D7" s="10"/>
      <c r="E7" s="9"/>
    </row>
    <row r="8" spans="1:5" ht="15.75" customHeight="1" x14ac:dyDescent="0.25">
      <c r="A8" s="7"/>
      <c r="B8" s="11"/>
      <c r="C8" s="12" t="s">
        <v>1</v>
      </c>
      <c r="D8" s="12"/>
      <c r="E8" s="11"/>
    </row>
    <row r="9" spans="1:5" ht="15" customHeight="1" x14ac:dyDescent="0.25">
      <c r="A9" s="7"/>
      <c r="B9" s="13"/>
      <c r="C9" s="14"/>
      <c r="D9" s="14"/>
      <c r="E9" s="13"/>
    </row>
    <row r="10" spans="1:5" ht="15" customHeight="1" x14ac:dyDescent="0.25">
      <c r="A10" s="7"/>
      <c r="B10" s="13"/>
      <c r="C10" s="14"/>
      <c r="D10" s="14"/>
      <c r="E10" s="13"/>
    </row>
    <row r="11" spans="1:5" ht="15" customHeight="1" x14ac:dyDescent="0.25">
      <c r="A11" s="7"/>
      <c r="B11" s="13"/>
      <c r="C11" s="15" t="s">
        <v>2</v>
      </c>
      <c r="D11" s="15"/>
      <c r="E11" s="13"/>
    </row>
    <row r="12" spans="1:5" ht="15" customHeight="1" x14ac:dyDescent="0.25">
      <c r="A12" s="7"/>
      <c r="B12" s="7"/>
      <c r="C12" s="7"/>
      <c r="D12" s="16"/>
      <c r="E12" s="13"/>
    </row>
    <row r="13" spans="1:5" ht="15" customHeight="1" x14ac:dyDescent="0.25">
      <c r="A13" s="7"/>
      <c r="B13" s="17" t="s">
        <v>3</v>
      </c>
      <c r="C13" s="5" t="s">
        <v>4</v>
      </c>
      <c r="D13" s="5"/>
      <c r="E13" s="13"/>
    </row>
    <row r="14" spans="1:5" ht="6.95" customHeight="1" x14ac:dyDescent="0.25">
      <c r="A14" s="7"/>
      <c r="B14" s="17"/>
      <c r="C14" s="1"/>
      <c r="D14" s="16"/>
      <c r="E14" s="13"/>
    </row>
    <row r="15" spans="1:5" ht="15" customHeight="1" x14ac:dyDescent="0.25">
      <c r="A15" s="7"/>
      <c r="B15" s="17" t="s">
        <v>5</v>
      </c>
      <c r="C15" s="5" t="s">
        <v>6</v>
      </c>
      <c r="D15" s="5"/>
      <c r="E15" s="13"/>
    </row>
    <row r="16" spans="1:5" ht="6.95" customHeight="1" x14ac:dyDescent="0.25">
      <c r="A16" s="7"/>
      <c r="B16" s="17"/>
      <c r="C16" s="1"/>
      <c r="D16" s="16"/>
      <c r="E16" s="18"/>
    </row>
    <row r="17" spans="1:5" ht="15" customHeight="1" x14ac:dyDescent="0.25">
      <c r="A17" s="7"/>
      <c r="B17" s="17" t="s">
        <v>7</v>
      </c>
      <c r="C17" s="5" t="s">
        <v>8</v>
      </c>
      <c r="D17" s="5"/>
      <c r="E17" s="13"/>
    </row>
    <row r="18" spans="1:5" ht="6.95" customHeight="1" x14ac:dyDescent="0.25">
      <c r="A18" s="7"/>
      <c r="B18" s="17"/>
      <c r="C18" s="1"/>
      <c r="D18" s="16"/>
      <c r="E18" s="13"/>
    </row>
    <row r="19" spans="1:5" ht="15" customHeight="1" x14ac:dyDescent="0.25">
      <c r="A19" s="7"/>
      <c r="B19" s="17" t="s">
        <v>9</v>
      </c>
      <c r="C19" s="5" t="s">
        <v>10</v>
      </c>
      <c r="D19" s="5"/>
      <c r="E19" s="13"/>
    </row>
    <row r="20" spans="1:5" ht="6.95" customHeight="1" x14ac:dyDescent="0.25">
      <c r="A20" s="7"/>
      <c r="B20" s="17"/>
      <c r="C20" s="1"/>
      <c r="D20" s="16"/>
      <c r="E20" s="13"/>
    </row>
    <row r="21" spans="1:5" ht="15" customHeight="1" x14ac:dyDescent="0.25">
      <c r="A21" s="7"/>
      <c r="B21" s="17" t="s">
        <v>11</v>
      </c>
      <c r="C21" s="5" t="s">
        <v>12</v>
      </c>
      <c r="D21" s="5"/>
      <c r="E21" s="13"/>
    </row>
    <row r="22" spans="1:5" ht="6.95" customHeight="1" x14ac:dyDescent="0.25">
      <c r="A22" s="7"/>
      <c r="B22" s="17"/>
      <c r="C22" s="1"/>
      <c r="D22" s="16"/>
      <c r="E22" s="13"/>
    </row>
    <row r="23" spans="1:5" ht="15" customHeight="1" x14ac:dyDescent="0.25">
      <c r="A23" s="7"/>
      <c r="B23" s="19" t="s">
        <v>13</v>
      </c>
      <c r="C23" s="6" t="s">
        <v>14</v>
      </c>
      <c r="D23" s="6"/>
      <c r="E23" s="13"/>
    </row>
    <row r="24" spans="1:5" ht="6.95" customHeight="1" x14ac:dyDescent="0.25">
      <c r="A24" s="7"/>
      <c r="B24" s="17"/>
      <c r="C24" s="1"/>
      <c r="D24" s="16"/>
      <c r="E24" s="13"/>
    </row>
    <row r="25" spans="1:5" ht="15" customHeight="1" x14ac:dyDescent="0.25">
      <c r="A25" s="7"/>
      <c r="B25" s="17" t="s">
        <v>15</v>
      </c>
      <c r="C25" s="5" t="s">
        <v>16</v>
      </c>
      <c r="D25" s="5"/>
      <c r="E25" s="13"/>
    </row>
    <row r="26" spans="1:5" ht="6.95" customHeight="1" x14ac:dyDescent="0.25">
      <c r="A26" s="7"/>
      <c r="B26" s="17"/>
      <c r="C26" s="1"/>
      <c r="D26" s="16"/>
      <c r="E26" s="13"/>
    </row>
    <row r="27" spans="1:5" ht="15" customHeight="1" x14ac:dyDescent="0.25">
      <c r="A27" s="7"/>
      <c r="B27" s="17" t="s">
        <v>17</v>
      </c>
      <c r="C27" s="5" t="s">
        <v>18</v>
      </c>
      <c r="D27" s="5"/>
      <c r="E27" s="13"/>
    </row>
    <row r="28" spans="1:5" ht="6.95" customHeight="1" x14ac:dyDescent="0.25">
      <c r="A28" s="7"/>
      <c r="B28" s="17"/>
      <c r="C28" s="1"/>
      <c r="D28" s="16"/>
      <c r="E28" s="13"/>
    </row>
    <row r="29" spans="1:5" ht="15" customHeight="1" x14ac:dyDescent="0.25">
      <c r="A29" s="7"/>
      <c r="B29" s="17" t="s">
        <v>19</v>
      </c>
      <c r="C29" s="5" t="s">
        <v>20</v>
      </c>
      <c r="D29" s="5"/>
      <c r="E29" s="13"/>
    </row>
    <row r="30" spans="1:5" ht="6.95" customHeight="1" x14ac:dyDescent="0.25">
      <c r="A30" s="7"/>
      <c r="B30" s="17"/>
      <c r="C30" s="1"/>
      <c r="D30" s="16"/>
      <c r="E30" s="13"/>
    </row>
    <row r="31" spans="1:5" ht="15" customHeight="1" x14ac:dyDescent="0.25">
      <c r="A31" s="7"/>
      <c r="B31" s="17" t="s">
        <v>21</v>
      </c>
      <c r="C31" s="5" t="s">
        <v>22</v>
      </c>
      <c r="D31" s="5"/>
      <c r="E31" s="7"/>
    </row>
    <row r="32" spans="1:5" ht="6.95" customHeight="1" x14ac:dyDescent="0.25">
      <c r="A32" s="7"/>
      <c r="B32" s="17"/>
      <c r="C32" s="1"/>
      <c r="D32" s="16"/>
      <c r="E32" s="7"/>
    </row>
    <row r="33" spans="1:5" ht="15" customHeight="1" x14ac:dyDescent="0.25">
      <c r="A33" s="7"/>
      <c r="B33" s="17" t="s">
        <v>23</v>
      </c>
      <c r="C33" s="5" t="s">
        <v>24</v>
      </c>
      <c r="D33" s="5"/>
      <c r="E33" s="7"/>
    </row>
    <row r="34" spans="1:5" ht="6.95" customHeight="1" x14ac:dyDescent="0.25">
      <c r="A34" s="7"/>
      <c r="B34" s="17"/>
      <c r="C34" s="1"/>
      <c r="D34" s="16"/>
      <c r="E34" s="7"/>
    </row>
    <row r="35" spans="1:5" ht="15" customHeight="1" x14ac:dyDescent="0.25">
      <c r="A35" s="7"/>
      <c r="B35" s="17" t="s">
        <v>25</v>
      </c>
      <c r="C35" s="5" t="s">
        <v>26</v>
      </c>
      <c r="D35" s="5"/>
      <c r="E35" s="7"/>
    </row>
    <row r="36" spans="1:5" ht="6.95" customHeight="1" x14ac:dyDescent="0.25">
      <c r="A36" s="7"/>
      <c r="B36" s="17"/>
      <c r="C36" s="1"/>
      <c r="D36" s="16"/>
      <c r="E36" s="7"/>
    </row>
    <row r="37" spans="1:5" ht="15" customHeight="1" x14ac:dyDescent="0.25">
      <c r="A37" s="7"/>
      <c r="B37" s="17" t="s">
        <v>27</v>
      </c>
      <c r="C37" s="5" t="s">
        <v>28</v>
      </c>
      <c r="D37" s="5"/>
      <c r="E37" s="7"/>
    </row>
    <row r="38" spans="1:5" ht="15" customHeight="1" x14ac:dyDescent="0.25">
      <c r="A38" s="7"/>
      <c r="B38" s="7"/>
      <c r="C38" s="7"/>
      <c r="D38" s="16"/>
      <c r="E38" s="7"/>
    </row>
    <row r="39" spans="1:5" ht="15" customHeight="1" x14ac:dyDescent="0.25">
      <c r="A39" s="7"/>
      <c r="B39" s="7"/>
      <c r="C39" s="7"/>
      <c r="D39" s="16"/>
      <c r="E39" s="7"/>
    </row>
  </sheetData>
  <sheetProtection algorithmName="SHA-512" hashValue="XuqeoyKiSfGUbrNVdvSmsWY21kVxZEVdsYB9b6n6vPDh7UryjURK3d7roOe2iqHGxlsSiT3JAqOIRgUYgagZAw==" saltValue="LQPksHF1PEZD/0YjvbUc6w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54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4.25" customHeight="1" x14ac:dyDescent="0.25">
      <c r="A8" s="7"/>
      <c r="B8" s="79" t="s">
        <v>95</v>
      </c>
      <c r="C8" s="80"/>
      <c r="D8" s="81"/>
      <c r="E8" s="7"/>
    </row>
    <row r="9" spans="1:5" ht="15" customHeight="1" x14ac:dyDescent="0.25">
      <c r="A9" s="7"/>
      <c r="B9" s="104" t="s">
        <v>96</v>
      </c>
      <c r="C9" s="29"/>
      <c r="D9" s="42" t="s">
        <v>31</v>
      </c>
      <c r="E9" s="7"/>
    </row>
    <row r="10" spans="1:5" ht="15" customHeight="1" x14ac:dyDescent="0.25">
      <c r="A10" s="7"/>
      <c r="B10" s="105" t="s">
        <v>43</v>
      </c>
      <c r="C10" s="29">
        <f>-C9*'8. Nøgletal'!C14</f>
        <v>0</v>
      </c>
      <c r="D10" s="42" t="s">
        <v>31</v>
      </c>
      <c r="E10" s="7"/>
    </row>
    <row r="11" spans="1:5" ht="26.25" customHeight="1" x14ac:dyDescent="0.25">
      <c r="A11" s="7"/>
      <c r="B11" s="106" t="s">
        <v>97</v>
      </c>
      <c r="C11" s="91">
        <f>SUM(C9:C10)*(1+'8. Nøgletal'!C9)*(1+'8. Nøgletal'!C10)</f>
        <v>0</v>
      </c>
      <c r="D11" s="92" t="s">
        <v>31</v>
      </c>
      <c r="E11" s="7"/>
    </row>
    <row r="12" spans="1:5" ht="15" customHeight="1" x14ac:dyDescent="0.25">
      <c r="A12" s="7"/>
      <c r="B12" s="7"/>
      <c r="C12" s="7"/>
      <c r="D12" s="7"/>
      <c r="E12" s="7"/>
    </row>
    <row r="13" spans="1:5" ht="15" customHeight="1" x14ac:dyDescent="0.25">
      <c r="A13" s="7"/>
      <c r="B13" s="7"/>
      <c r="C13" s="7"/>
      <c r="D13" s="7"/>
      <c r="E13" s="7"/>
    </row>
  </sheetData>
  <sheetProtection algorithmName="SHA-512" hashValue="g3aOe4pDksSIDzA/okWLpuv1JKKs5z5acJ8ffpqvlGkbt1wucUBZ0SGBN7LSMzX+aB6e6IAT6e05jREzPpFvzw==" saltValue="GTnivPCP3IAUmZTfQWVSX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98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5" customHeight="1" x14ac:dyDescent="0.25">
      <c r="A8" s="7"/>
      <c r="B8" s="79" t="s">
        <v>55</v>
      </c>
      <c r="C8" s="80"/>
      <c r="D8" s="81"/>
      <c r="E8" s="7"/>
    </row>
    <row r="9" spans="1:5" ht="26.25" x14ac:dyDescent="0.25">
      <c r="A9" s="7"/>
      <c r="B9" s="107" t="s">
        <v>99</v>
      </c>
      <c r="C9" s="108"/>
      <c r="D9" s="107" t="s">
        <v>31</v>
      </c>
      <c r="E9" s="7"/>
    </row>
    <row r="10" spans="1:5" ht="14.25" customHeight="1" x14ac:dyDescent="0.25">
      <c r="A10" s="7"/>
      <c r="B10" s="40" t="s">
        <v>100</v>
      </c>
      <c r="C10" s="25"/>
      <c r="D10" s="26" t="s">
        <v>31</v>
      </c>
      <c r="E10" s="7"/>
    </row>
    <row r="11" spans="1:5" ht="14.25" customHeight="1" x14ac:dyDescent="0.25">
      <c r="A11" s="7"/>
      <c r="B11" s="31" t="s">
        <v>56</v>
      </c>
      <c r="C11" s="32">
        <f>C10-C9</f>
        <v>0</v>
      </c>
      <c r="D11" s="33" t="s">
        <v>31</v>
      </c>
      <c r="E11" s="7"/>
    </row>
    <row r="12" spans="1:5" ht="14.25" customHeight="1" x14ac:dyDescent="0.25">
      <c r="A12" s="7"/>
      <c r="B12" s="79" t="s">
        <v>57</v>
      </c>
      <c r="C12" s="80"/>
      <c r="D12" s="81"/>
      <c r="E12" s="7"/>
    </row>
    <row r="13" spans="1:5" ht="26.25" customHeight="1" x14ac:dyDescent="0.25">
      <c r="A13" s="7"/>
      <c r="B13" s="107" t="s">
        <v>125</v>
      </c>
      <c r="C13" s="108"/>
      <c r="D13" s="107" t="s">
        <v>31</v>
      </c>
      <c r="E13" s="7"/>
    </row>
    <row r="14" spans="1:5" ht="14.25" customHeight="1" x14ac:dyDescent="0.25">
      <c r="A14" s="7"/>
      <c r="B14" s="40" t="s">
        <v>101</v>
      </c>
      <c r="C14" s="25"/>
      <c r="D14" s="26" t="s">
        <v>31</v>
      </c>
      <c r="E14" s="7"/>
    </row>
    <row r="15" spans="1:5" ht="14.25" customHeight="1" x14ac:dyDescent="0.25">
      <c r="A15" s="7"/>
      <c r="B15" s="31" t="s">
        <v>56</v>
      </c>
      <c r="C15" s="32">
        <f>C14-C13</f>
        <v>0</v>
      </c>
      <c r="D15" s="33" t="s">
        <v>31</v>
      </c>
      <c r="E15" s="7"/>
    </row>
    <row r="16" spans="1:5" ht="14.25" customHeight="1" x14ac:dyDescent="0.25">
      <c r="A16" s="7"/>
      <c r="B16" s="21" t="s">
        <v>58</v>
      </c>
      <c r="C16" s="91">
        <f>C11+C15</f>
        <v>0</v>
      </c>
      <c r="D16" s="92" t="s">
        <v>31</v>
      </c>
      <c r="E16" s="7"/>
    </row>
    <row r="17" spans="1:5" ht="15" customHeight="1" x14ac:dyDescent="0.25">
      <c r="A17" s="7"/>
      <c r="B17" s="7"/>
      <c r="C17" s="7"/>
      <c r="D17" s="7"/>
      <c r="E17" s="7"/>
    </row>
    <row r="18" spans="1:5" ht="15" customHeight="1" x14ac:dyDescent="0.25">
      <c r="A18" s="7"/>
      <c r="B18" s="7"/>
      <c r="C18" s="7"/>
      <c r="D18" s="7"/>
      <c r="E18" s="7"/>
    </row>
  </sheetData>
  <sheetProtection algorithmName="SHA-512" hashValue="DjvsKDF8aTDosXupS+ndBmRM8fe+IqYFC0aGVkk0e2R9DDb378h9/gIlOZXxE5rIRcm/+2jUQ3Fl61o/eFaLOw==" saltValue="J6barb3Hc0j+0imh3g2F8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42.28515625" style="8" customWidth="1"/>
    <col min="3" max="3" width="9.7109375" style="8" customWidth="1"/>
    <col min="4" max="4" width="3.28515625" style="8" customWidth="1"/>
    <col min="5" max="5" width="9.7109375" style="8" customWidth="1"/>
    <col min="6" max="6" width="3.28515625" style="8" customWidth="1"/>
    <col min="7" max="7" width="9.7109375" style="8" customWidth="1"/>
    <col min="8" max="8" width="3.28515625" style="8" customWidth="1"/>
    <col min="9" max="9" width="5.28515625" style="8" customWidth="1"/>
    <col min="10" max="16384" width="9.140625" style="8"/>
  </cols>
  <sheetData>
    <row r="1" spans="1:9" ht="15" customHeight="1" x14ac:dyDescent="0.25">
      <c r="A1" s="7"/>
      <c r="B1" s="7"/>
      <c r="C1" s="7"/>
      <c r="D1" s="7"/>
      <c r="E1" s="7"/>
      <c r="F1" s="7"/>
      <c r="G1" s="7"/>
      <c r="H1" s="7"/>
      <c r="I1" s="7"/>
    </row>
    <row r="2" spans="1:9" ht="15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ht="15" customHeight="1" x14ac:dyDescent="0.25">
      <c r="A3" s="7"/>
      <c r="B3" s="20" t="s">
        <v>59</v>
      </c>
      <c r="C3" s="20"/>
      <c r="D3" s="20"/>
      <c r="E3" s="20"/>
      <c r="F3" s="20"/>
      <c r="G3" s="20"/>
      <c r="H3" s="20"/>
      <c r="I3" s="7"/>
    </row>
    <row r="4" spans="1:9" ht="15" customHeight="1" x14ac:dyDescent="0.25">
      <c r="A4" s="7"/>
      <c r="B4" s="20"/>
      <c r="C4" s="20"/>
      <c r="D4" s="20"/>
      <c r="E4" s="20"/>
      <c r="F4" s="20"/>
      <c r="G4" s="20"/>
      <c r="H4" s="20"/>
      <c r="I4" s="7"/>
    </row>
    <row r="5" spans="1:9" ht="15" customHeight="1" x14ac:dyDescent="0.25">
      <c r="A5" s="7"/>
      <c r="B5" s="7"/>
      <c r="C5" s="7"/>
      <c r="D5" s="7"/>
      <c r="E5" s="7"/>
      <c r="F5" s="7"/>
      <c r="G5" s="7"/>
      <c r="H5" s="7"/>
      <c r="I5" s="7"/>
    </row>
    <row r="6" spans="1:9" ht="15" customHeight="1" x14ac:dyDescent="0.25">
      <c r="A6" s="7"/>
      <c r="B6" s="7"/>
      <c r="C6" s="7"/>
      <c r="D6" s="7"/>
      <c r="E6" s="7"/>
      <c r="F6" s="7"/>
      <c r="G6" s="7"/>
      <c r="H6" s="7"/>
      <c r="I6" s="7"/>
    </row>
    <row r="7" spans="1:9" ht="15" customHeight="1" x14ac:dyDescent="0.25">
      <c r="A7" s="7"/>
      <c r="B7" s="7"/>
      <c r="C7" s="7"/>
      <c r="D7" s="7"/>
      <c r="E7" s="7"/>
      <c r="F7" s="7"/>
      <c r="G7" s="7"/>
      <c r="H7" s="7"/>
      <c r="I7" s="7"/>
    </row>
    <row r="8" spans="1:9" ht="15" customHeight="1" x14ac:dyDescent="0.25">
      <c r="A8" s="7"/>
      <c r="B8" s="21" t="s">
        <v>60</v>
      </c>
      <c r="C8" s="22"/>
      <c r="D8" s="22"/>
      <c r="E8" s="22"/>
      <c r="F8" s="22"/>
      <c r="G8" s="22"/>
      <c r="H8" s="23"/>
      <c r="I8" s="7"/>
    </row>
    <row r="9" spans="1:9" ht="39.75" customHeight="1" x14ac:dyDescent="0.25">
      <c r="A9" s="7"/>
      <c r="B9" s="109" t="s">
        <v>61</v>
      </c>
      <c r="C9" s="110" t="s">
        <v>63</v>
      </c>
      <c r="D9" s="111"/>
      <c r="E9" s="110" t="s">
        <v>62</v>
      </c>
      <c r="F9" s="111"/>
      <c r="G9" s="110" t="s">
        <v>64</v>
      </c>
      <c r="H9" s="111"/>
      <c r="I9" s="7"/>
    </row>
    <row r="10" spans="1:9" ht="15" customHeight="1" x14ac:dyDescent="0.25">
      <c r="A10" s="7"/>
      <c r="B10" s="104" t="s">
        <v>65</v>
      </c>
      <c r="C10" s="30"/>
      <c r="D10" s="42" t="s">
        <v>31</v>
      </c>
      <c r="E10" s="29"/>
      <c r="F10" s="42" t="s">
        <v>31</v>
      </c>
      <c r="G10" s="30"/>
      <c r="H10" s="42" t="s">
        <v>31</v>
      </c>
      <c r="I10" s="7"/>
    </row>
    <row r="11" spans="1:9" ht="15" customHeight="1" x14ac:dyDescent="0.25">
      <c r="A11" s="7"/>
      <c r="B11" s="21" t="s">
        <v>67</v>
      </c>
      <c r="C11" s="91">
        <f>SUM(C10:C10)</f>
        <v>0</v>
      </c>
      <c r="D11" s="91" t="s">
        <v>66</v>
      </c>
      <c r="E11" s="91">
        <f>SUM(E10:E10)</f>
        <v>0</v>
      </c>
      <c r="F11" s="91" t="s">
        <v>66</v>
      </c>
      <c r="G11" s="91">
        <f>SUM(G10:G10)</f>
        <v>0</v>
      </c>
      <c r="H11" s="92" t="s">
        <v>31</v>
      </c>
      <c r="I11" s="7"/>
    </row>
    <row r="12" spans="1:9" ht="15" customHeight="1" x14ac:dyDescent="0.25">
      <c r="A12" s="7"/>
      <c r="B12" s="21" t="s">
        <v>102</v>
      </c>
      <c r="C12" s="91">
        <f>C11*(1+'8. Nøgletal'!C9)</f>
        <v>0</v>
      </c>
      <c r="D12" s="91" t="s">
        <v>66</v>
      </c>
      <c r="E12" s="91">
        <f>E11*(1+'8. Nøgletal'!C9)</f>
        <v>0</v>
      </c>
      <c r="F12" s="91" t="s">
        <v>66</v>
      </c>
      <c r="G12" s="91">
        <f>G11*(1+'8. Nøgletal'!C9)</f>
        <v>0</v>
      </c>
      <c r="H12" s="92" t="s">
        <v>31</v>
      </c>
      <c r="I12" s="7"/>
    </row>
    <row r="13" spans="1:9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</row>
    <row r="14" spans="1:9" ht="15" customHeight="1" x14ac:dyDescent="0.25">
      <c r="A14" s="7"/>
      <c r="B14" s="7"/>
      <c r="C14" s="7"/>
      <c r="D14" s="7"/>
      <c r="E14" s="7"/>
      <c r="F14" s="7"/>
      <c r="G14" s="7"/>
      <c r="H14" s="7"/>
      <c r="I14" s="7"/>
    </row>
    <row r="18" s="8" customFormat="1" ht="14.25" customHeight="1" x14ac:dyDescent="0.25"/>
  </sheetData>
  <sheetProtection algorithmName="SHA-512" hashValue="cXkMspzSK5Ehm81lSMSCHj5lDElScH2i8yypZTPbpzlC7vnyB/lfq70LDrZi4bEs+EcZQqcpszXMzD72hCoYmw==" saltValue="5bRIlBVEOfS9xTayrJaGL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38" t="s">
        <v>68</v>
      </c>
      <c r="C3" s="38"/>
      <c r="D3" s="38"/>
      <c r="E3" s="38"/>
      <c r="F3" s="38"/>
      <c r="G3" s="7"/>
    </row>
    <row r="4" spans="1:7" ht="15" customHeight="1" x14ac:dyDescent="0.25">
      <c r="A4" s="7"/>
      <c r="B4" s="38"/>
      <c r="C4" s="38"/>
      <c r="D4" s="38"/>
      <c r="E4" s="38"/>
      <c r="F4" s="38"/>
      <c r="G4" s="7"/>
    </row>
    <row r="5" spans="1:7" ht="1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103</v>
      </c>
      <c r="C8" s="80"/>
      <c r="D8" s="80"/>
      <c r="E8" s="80"/>
      <c r="F8" s="81"/>
      <c r="G8" s="7"/>
    </row>
    <row r="9" spans="1:7" ht="15" customHeight="1" x14ac:dyDescent="0.25">
      <c r="A9" s="7"/>
      <c r="B9" s="112" t="s">
        <v>69</v>
      </c>
      <c r="C9" s="113" t="s">
        <v>51</v>
      </c>
      <c r="D9" s="114"/>
      <c r="E9" s="113" t="s">
        <v>52</v>
      </c>
      <c r="F9" s="114"/>
      <c r="G9" s="7"/>
    </row>
    <row r="10" spans="1:7" ht="15" customHeight="1" x14ac:dyDescent="0.25">
      <c r="A10" s="7"/>
      <c r="B10" s="115" t="s">
        <v>70</v>
      </c>
      <c r="C10" s="29">
        <v>0</v>
      </c>
      <c r="D10" s="42" t="s">
        <v>31</v>
      </c>
      <c r="E10" s="29">
        <v>0</v>
      </c>
      <c r="F10" s="42" t="s">
        <v>31</v>
      </c>
      <c r="G10" s="7"/>
    </row>
    <row r="11" spans="1:7" ht="15" customHeight="1" x14ac:dyDescent="0.25">
      <c r="A11" s="7"/>
      <c r="B11" s="21" t="s">
        <v>71</v>
      </c>
      <c r="C11" s="91">
        <f>SUM(C10:C10)</f>
        <v>0</v>
      </c>
      <c r="D11" s="92" t="s">
        <v>31</v>
      </c>
      <c r="E11" s="91">
        <f>SUM(E10:E10)</f>
        <v>0</v>
      </c>
      <c r="F11" s="92" t="s">
        <v>31</v>
      </c>
      <c r="G11" s="7"/>
    </row>
    <row r="12" spans="1:7" ht="15" customHeight="1" x14ac:dyDescent="0.25">
      <c r="A12" s="7"/>
      <c r="B12" s="21" t="s">
        <v>104</v>
      </c>
      <c r="C12" s="91">
        <f>C11*(1+'8. Nøgletal'!C9)</f>
        <v>0</v>
      </c>
      <c r="D12" s="92" t="s">
        <v>31</v>
      </c>
      <c r="E12" s="91">
        <f>E11*(1+'8. Nøgletal'!C9)</f>
        <v>0</v>
      </c>
      <c r="F12" s="92" t="s">
        <v>31</v>
      </c>
      <c r="G12" s="82"/>
    </row>
    <row r="13" spans="1:7" ht="15" customHeight="1" x14ac:dyDescent="0.25">
      <c r="A13" s="7"/>
      <c r="B13" s="7"/>
      <c r="C13" s="7"/>
      <c r="D13" s="7"/>
      <c r="E13" s="7"/>
      <c r="F13" s="7"/>
      <c r="G13" s="7"/>
    </row>
    <row r="14" spans="1:7" ht="15" customHeight="1" x14ac:dyDescent="0.25">
      <c r="A14" s="7"/>
      <c r="B14" s="103"/>
      <c r="C14" s="103"/>
      <c r="D14" s="103"/>
      <c r="E14" s="103"/>
      <c r="F14" s="103"/>
      <c r="G14" s="7"/>
    </row>
  </sheetData>
  <sheetProtection algorithmName="SHA-512" hashValue="WvfYhwGoUB2jTplzttvUfH1EUv5HyCgQ2R6VCiCgijTOYbMjiVFJA/izHx92wYqYdoNrotHJjUWQuiB+rgnnZw==" saltValue="M6R24qUR5GjTjNuxBxs2X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38" t="s">
        <v>72</v>
      </c>
      <c r="C3" s="38"/>
      <c r="D3" s="38"/>
      <c r="E3" s="38"/>
      <c r="F3" s="38"/>
      <c r="G3" s="7"/>
    </row>
    <row r="4" spans="1:7" ht="15" customHeight="1" x14ac:dyDescent="0.25">
      <c r="A4" s="7"/>
      <c r="B4" s="38"/>
      <c r="C4" s="38"/>
      <c r="D4" s="38"/>
      <c r="E4" s="38"/>
      <c r="F4" s="38"/>
      <c r="G4" s="7"/>
    </row>
    <row r="5" spans="1:7" ht="1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26</v>
      </c>
      <c r="C8" s="80"/>
      <c r="D8" s="80"/>
      <c r="E8" s="80"/>
      <c r="F8" s="81"/>
      <c r="G8" s="7"/>
    </row>
    <row r="9" spans="1:7" ht="15" customHeight="1" x14ac:dyDescent="0.25">
      <c r="A9" s="7"/>
      <c r="B9" s="112" t="s">
        <v>73</v>
      </c>
      <c r="C9" s="116" t="s">
        <v>51</v>
      </c>
      <c r="D9" s="101"/>
      <c r="E9" s="116" t="s">
        <v>52</v>
      </c>
      <c r="F9" s="101"/>
      <c r="G9" s="7"/>
    </row>
    <row r="10" spans="1:7" ht="26.25" customHeight="1" x14ac:dyDescent="0.25">
      <c r="A10" s="7"/>
      <c r="B10" s="117" t="s">
        <v>117</v>
      </c>
      <c r="C10" s="118"/>
      <c r="D10" s="119" t="s">
        <v>31</v>
      </c>
      <c r="E10" s="118"/>
      <c r="F10" s="119" t="s">
        <v>31</v>
      </c>
      <c r="G10" s="7"/>
    </row>
    <row r="11" spans="1:7" ht="26.25" customHeight="1" x14ac:dyDescent="0.25">
      <c r="A11" s="7"/>
      <c r="B11" s="120" t="s">
        <v>118</v>
      </c>
      <c r="C11" s="121">
        <f>SUM(C10:C10)</f>
        <v>0</v>
      </c>
      <c r="D11" s="122" t="s">
        <v>31</v>
      </c>
      <c r="E11" s="121">
        <f>SUM(E10:E10)</f>
        <v>0</v>
      </c>
      <c r="F11" s="122" t="s">
        <v>31</v>
      </c>
      <c r="G11" s="7"/>
    </row>
    <row r="12" spans="1:7" ht="26.25" customHeight="1" x14ac:dyDescent="0.25">
      <c r="A12" s="7"/>
      <c r="B12" s="120" t="s">
        <v>105</v>
      </c>
      <c r="C12" s="121">
        <f>C11*(1+'8. Nøgletal'!C9)</f>
        <v>0</v>
      </c>
      <c r="D12" s="122" t="s">
        <v>31</v>
      </c>
      <c r="E12" s="121">
        <f>E11*(1+'8. Nøgletal'!C9)</f>
        <v>0</v>
      </c>
      <c r="F12" s="122" t="s">
        <v>31</v>
      </c>
      <c r="G12" s="7"/>
    </row>
    <row r="13" spans="1:7" ht="15" customHeight="1" x14ac:dyDescent="0.25">
      <c r="A13" s="7"/>
      <c r="B13" s="7"/>
      <c r="C13" s="7"/>
      <c r="D13" s="7"/>
      <c r="E13" s="7"/>
      <c r="F13" s="7"/>
      <c r="G13" s="7"/>
    </row>
    <row r="14" spans="1:7" ht="15" customHeight="1" x14ac:dyDescent="0.25">
      <c r="A14" s="7"/>
      <c r="B14" s="7"/>
      <c r="C14" s="7"/>
      <c r="D14" s="7"/>
      <c r="E14" s="7"/>
      <c r="F14" s="7"/>
      <c r="G14" s="7"/>
    </row>
  </sheetData>
  <sheetProtection algorithmName="SHA-512" hashValue="Oaao5gnMcAWOl+h2puTgotYDTnnZSKU3va/gtbqffglwU3JTFg9JK+hYxmjedl5sv4/EjEqHY9cQ/USvd9cs7g==" saltValue="Gw6G0XtxKPcWPsvgmtTU4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61.7109375" style="8" customWidth="1"/>
    <col min="3" max="3" width="12.5703125" style="8" customWidth="1"/>
    <col min="4" max="4" width="5.28515625" style="8" customWidth="1"/>
    <col min="5" max="16384" width="9.140625" style="8"/>
  </cols>
  <sheetData>
    <row r="1" spans="1:4" ht="15" customHeight="1" x14ac:dyDescent="0.25">
      <c r="A1" s="7"/>
      <c r="B1" s="7"/>
      <c r="C1" s="7"/>
      <c r="D1" s="7"/>
    </row>
    <row r="2" spans="1:4" ht="15" customHeight="1" x14ac:dyDescent="0.25">
      <c r="A2" s="7"/>
      <c r="B2" s="7"/>
      <c r="C2" s="7"/>
      <c r="D2" s="7"/>
    </row>
    <row r="3" spans="1:4" ht="15" customHeight="1" x14ac:dyDescent="0.25">
      <c r="A3" s="7"/>
      <c r="B3" s="38" t="s">
        <v>74</v>
      </c>
      <c r="C3" s="38"/>
      <c r="D3" s="7"/>
    </row>
    <row r="4" spans="1:4" ht="15" customHeight="1" x14ac:dyDescent="0.25">
      <c r="A4" s="7"/>
      <c r="B4" s="38"/>
      <c r="C4" s="38"/>
      <c r="D4" s="7"/>
    </row>
    <row r="5" spans="1:4" ht="15" customHeight="1" x14ac:dyDescent="0.25">
      <c r="A5" s="7"/>
      <c r="B5" s="38"/>
      <c r="C5" s="38"/>
      <c r="D5" s="7"/>
    </row>
    <row r="6" spans="1:4" ht="15" customHeight="1" x14ac:dyDescent="0.25">
      <c r="A6" s="7"/>
      <c r="B6" s="7"/>
      <c r="C6" s="7"/>
      <c r="D6" s="7"/>
    </row>
    <row r="7" spans="1:4" ht="15" customHeight="1" x14ac:dyDescent="0.25">
      <c r="A7" s="7"/>
      <c r="B7" s="7"/>
      <c r="C7" s="7"/>
      <c r="D7" s="7"/>
    </row>
    <row r="8" spans="1:4" ht="15" customHeight="1" x14ac:dyDescent="0.25">
      <c r="A8" s="7"/>
      <c r="B8" s="21" t="s">
        <v>36</v>
      </c>
      <c r="C8" s="23"/>
      <c r="D8" s="7"/>
    </row>
    <row r="9" spans="1:4" ht="15" customHeight="1" x14ac:dyDescent="0.25">
      <c r="A9" s="7"/>
      <c r="B9" s="123" t="s">
        <v>75</v>
      </c>
      <c r="C9" s="3">
        <v>2.8899999999999999E-2</v>
      </c>
      <c r="D9" s="18"/>
    </row>
    <row r="10" spans="1:4" ht="15" customHeight="1" x14ac:dyDescent="0.25">
      <c r="A10" s="7"/>
      <c r="B10" s="123" t="s">
        <v>106</v>
      </c>
      <c r="C10" s="3">
        <v>2.8899999999999999E-2</v>
      </c>
      <c r="D10" s="18"/>
    </row>
    <row r="11" spans="1:4" ht="15" customHeight="1" x14ac:dyDescent="0.25">
      <c r="A11" s="7"/>
      <c r="B11" s="21"/>
      <c r="C11" s="23"/>
      <c r="D11" s="7"/>
    </row>
    <row r="12" spans="1:4" ht="15" customHeight="1" x14ac:dyDescent="0.25">
      <c r="A12" s="7"/>
      <c r="B12" s="78"/>
      <c r="C12" s="7"/>
      <c r="D12" s="7"/>
    </row>
    <row r="13" spans="1:4" ht="15" customHeight="1" x14ac:dyDescent="0.25">
      <c r="A13" s="7"/>
      <c r="B13" s="21" t="s">
        <v>35</v>
      </c>
      <c r="C13" s="23"/>
      <c r="D13" s="7"/>
    </row>
    <row r="14" spans="1:4" ht="15" customHeight="1" x14ac:dyDescent="0.25">
      <c r="A14" s="7"/>
      <c r="B14" s="83" t="s">
        <v>76</v>
      </c>
      <c r="C14" s="4">
        <v>1.7000000000000001E-2</v>
      </c>
      <c r="D14" s="7"/>
    </row>
    <row r="15" spans="1:4" ht="15" customHeight="1" x14ac:dyDescent="0.25">
      <c r="A15" s="7"/>
      <c r="B15" s="79"/>
      <c r="C15" s="81"/>
      <c r="D15" s="7"/>
    </row>
    <row r="16" spans="1:4" ht="15" customHeight="1" x14ac:dyDescent="0.25">
      <c r="A16" s="7"/>
      <c r="B16" s="7"/>
      <c r="C16" s="7"/>
      <c r="D16" s="7"/>
    </row>
    <row r="17" spans="1:4" ht="15" customHeight="1" x14ac:dyDescent="0.25">
      <c r="A17" s="7"/>
      <c r="B17" s="7"/>
      <c r="C17" s="7"/>
      <c r="D17" s="7"/>
    </row>
  </sheetData>
  <sheetProtection algorithmName="SHA-512" hashValue="YoIy52ZN0fA+raOeLxIjzD6j3OH2rAN47I2BtH7YDdOdC5j652TEReoP+QTlvY+4X0ERPe9gVc7JaCFMnFmXEw==" saltValue="YKKJouTt+NaGqXr2qyyuLw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20" t="s">
        <v>29</v>
      </c>
      <c r="C3" s="20"/>
      <c r="D3" s="20"/>
      <c r="E3" s="7"/>
    </row>
    <row r="4" spans="1:5" ht="15" customHeight="1" x14ac:dyDescent="0.25">
      <c r="A4" s="7"/>
      <c r="B4" s="20"/>
      <c r="C4" s="20"/>
      <c r="D4" s="20"/>
      <c r="E4" s="7"/>
    </row>
    <row r="5" spans="1:5" ht="15" customHeight="1" x14ac:dyDescent="0.25">
      <c r="A5" s="7"/>
      <c r="B5" s="20"/>
      <c r="C5" s="20"/>
      <c r="D5" s="20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5" customHeight="1" x14ac:dyDescent="0.25">
      <c r="A8" s="7"/>
      <c r="B8" s="21" t="s">
        <v>30</v>
      </c>
      <c r="C8" s="22"/>
      <c r="D8" s="23"/>
      <c r="E8" s="7"/>
    </row>
    <row r="9" spans="1:5" ht="15" customHeight="1" x14ac:dyDescent="0.25">
      <c r="A9" s="7"/>
      <c r="B9" s="24" t="s">
        <v>8</v>
      </c>
      <c r="C9" s="25">
        <f>'3. Omk. i ØR2026'!C16</f>
        <v>4982230.6614357382</v>
      </c>
      <c r="D9" s="26" t="s">
        <v>31</v>
      </c>
      <c r="E9" s="7"/>
    </row>
    <row r="10" spans="1:5" ht="15" customHeight="1" x14ac:dyDescent="0.25">
      <c r="A10" s="7"/>
      <c r="B10" s="27" t="s">
        <v>32</v>
      </c>
      <c r="C10" s="25">
        <f>'5.2. Varige tillæg'!C21+'5.2. Varige tillæg'!E21</f>
        <v>0</v>
      </c>
      <c r="D10" s="26" t="s">
        <v>31</v>
      </c>
      <c r="E10" s="7"/>
    </row>
    <row r="11" spans="1:5" ht="15" customHeight="1" x14ac:dyDescent="0.25">
      <c r="A11" s="7"/>
      <c r="B11" s="27" t="s">
        <v>33</v>
      </c>
      <c r="C11" s="28">
        <f>'5.6 Anlægsprojekter'!E12+'5.6 Anlægsprojekter'!C12</f>
        <v>0</v>
      </c>
      <c r="D11" s="26" t="s">
        <v>31</v>
      </c>
      <c r="E11" s="7"/>
    </row>
    <row r="12" spans="1:5" ht="15" customHeight="1" x14ac:dyDescent="0.25">
      <c r="A12" s="7"/>
      <c r="B12" s="27" t="s">
        <v>24</v>
      </c>
      <c r="C12" s="29">
        <f>-('6. Bortfald'!C12+'6. Bortfald'!E12)</f>
        <v>0</v>
      </c>
      <c r="D12" s="26" t="s">
        <v>31</v>
      </c>
      <c r="E12" s="7"/>
    </row>
    <row r="13" spans="1:5" ht="15" customHeight="1" x14ac:dyDescent="0.25">
      <c r="A13" s="7"/>
      <c r="B13" s="27" t="s">
        <v>34</v>
      </c>
      <c r="C13" s="29">
        <f>'7. Tilknyttet virksomhed'!C12+'7. Tilknyttet virksomhed'!E12</f>
        <v>0</v>
      </c>
      <c r="D13" s="26" t="s">
        <v>31</v>
      </c>
      <c r="E13" s="7"/>
    </row>
    <row r="14" spans="1:5" ht="15" customHeight="1" x14ac:dyDescent="0.25">
      <c r="A14" s="7"/>
      <c r="B14" s="27" t="s">
        <v>35</v>
      </c>
      <c r="C14" s="30">
        <f>'4. Generelle eff. krav'!C12</f>
        <v>-84697.921244407553</v>
      </c>
      <c r="D14" s="26" t="s">
        <v>31</v>
      </c>
      <c r="E14" s="7"/>
    </row>
    <row r="15" spans="1:5" ht="15" customHeight="1" x14ac:dyDescent="0.25">
      <c r="A15" s="7"/>
      <c r="B15" s="27" t="s">
        <v>36</v>
      </c>
      <c r="C15" s="29">
        <f>SUM(C9:C14)*'8. Nøgletal'!C10</f>
        <v>141538.69619152942</v>
      </c>
      <c r="D15" s="26" t="s">
        <v>31</v>
      </c>
      <c r="E15" s="7"/>
    </row>
    <row r="16" spans="1:5" ht="15" customHeight="1" x14ac:dyDescent="0.25">
      <c r="A16" s="7"/>
      <c r="B16" s="31" t="s">
        <v>37</v>
      </c>
      <c r="C16" s="32">
        <f>SUM(C9:C15)</f>
        <v>5039071.4363828599</v>
      </c>
      <c r="D16" s="33" t="s">
        <v>31</v>
      </c>
      <c r="E16" s="7"/>
    </row>
    <row r="17" spans="1:5" ht="15" customHeight="1" x14ac:dyDescent="0.25">
      <c r="A17" s="7"/>
      <c r="B17" s="34" t="s">
        <v>38</v>
      </c>
      <c r="C17" s="30">
        <f>'5.1. § 10-tillæg'!C25</f>
        <v>0</v>
      </c>
      <c r="D17" s="35" t="s">
        <v>31</v>
      </c>
      <c r="E17" s="7"/>
    </row>
    <row r="18" spans="1:5" ht="15" customHeight="1" x14ac:dyDescent="0.25">
      <c r="A18" s="7"/>
      <c r="B18" s="36" t="s">
        <v>39</v>
      </c>
      <c r="C18" s="30">
        <f>'5.4. Periodevise driftsomk.'!C11</f>
        <v>0</v>
      </c>
      <c r="D18" s="35" t="s">
        <v>31</v>
      </c>
      <c r="E18" s="7"/>
    </row>
    <row r="19" spans="1:5" ht="15" customHeight="1" x14ac:dyDescent="0.25">
      <c r="A19" s="7"/>
      <c r="B19" s="36" t="s">
        <v>134</v>
      </c>
      <c r="C19" s="30">
        <v>-179423.33879717952</v>
      </c>
      <c r="D19" s="35" t="s">
        <v>31</v>
      </c>
      <c r="E19" s="7"/>
    </row>
    <row r="20" spans="1:5" ht="15" customHeight="1" x14ac:dyDescent="0.25">
      <c r="A20" s="7"/>
      <c r="B20" s="24" t="s">
        <v>22</v>
      </c>
      <c r="C20" s="30">
        <f>'5.5. Korr. af ØR2025'!C16</f>
        <v>0</v>
      </c>
      <c r="D20" s="35" t="s">
        <v>31</v>
      </c>
      <c r="E20" s="7"/>
    </row>
    <row r="21" spans="1:5" ht="15" customHeight="1" x14ac:dyDescent="0.25">
      <c r="A21" s="7"/>
      <c r="B21" s="34" t="s">
        <v>41</v>
      </c>
      <c r="C21" s="30">
        <v>-272824</v>
      </c>
      <c r="D21" s="35" t="s">
        <v>31</v>
      </c>
      <c r="E21" s="7"/>
    </row>
    <row r="22" spans="1:5" ht="15" customHeight="1" x14ac:dyDescent="0.25">
      <c r="A22" s="7"/>
      <c r="B22" s="21" t="s">
        <v>4</v>
      </c>
      <c r="C22" s="37">
        <f>SUM(C16:C21)</f>
        <v>4586824.09758568</v>
      </c>
      <c r="D22" s="23" t="s">
        <v>31</v>
      </c>
      <c r="E22" s="7"/>
    </row>
    <row r="23" spans="1:5" ht="15" customHeight="1" x14ac:dyDescent="0.25">
      <c r="A23" s="7"/>
      <c r="B23" s="7"/>
      <c r="C23" s="7"/>
      <c r="D23" s="7"/>
      <c r="E23" s="7"/>
    </row>
    <row r="24" spans="1:5" ht="15" customHeight="1" x14ac:dyDescent="0.25">
      <c r="A24" s="7"/>
      <c r="B24" s="7"/>
      <c r="C24" s="7"/>
      <c r="D24" s="7"/>
      <c r="E24" s="7"/>
    </row>
  </sheetData>
  <sheetProtection algorithmName="SHA-512" hashValue="l6gk9nz6kaVCN74ocZZ5s2cr9r3b8Ym5EabfVFuMJWQSzi55YSHT8Um1zebPqgdG7nyoOvlWiMAEIvEC3ZTjQA==" saltValue="HXOuQIIo0x6Yj2a3Iw/Bt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66.85546875" style="8" bestFit="1" customWidth="1"/>
    <col min="3" max="3" width="12.42578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77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39"/>
      <c r="D6" s="7"/>
      <c r="E6" s="7"/>
    </row>
    <row r="7" spans="1:5" ht="15" customHeight="1" x14ac:dyDescent="0.25">
      <c r="A7" s="7"/>
      <c r="B7" s="7"/>
      <c r="C7" s="39"/>
      <c r="D7" s="7"/>
      <c r="E7" s="7"/>
    </row>
    <row r="8" spans="1:5" ht="15" customHeight="1" x14ac:dyDescent="0.25">
      <c r="A8" s="7"/>
      <c r="B8" s="21" t="s">
        <v>78</v>
      </c>
      <c r="C8" s="22"/>
      <c r="D8" s="23"/>
      <c r="E8" s="7"/>
    </row>
    <row r="9" spans="1:5" ht="15" customHeight="1" x14ac:dyDescent="0.25">
      <c r="A9" s="7"/>
      <c r="B9" s="40" t="s">
        <v>112</v>
      </c>
      <c r="C9" s="41">
        <v>4858212</v>
      </c>
      <c r="D9" s="42" t="s">
        <v>31</v>
      </c>
      <c r="E9" s="7"/>
    </row>
    <row r="10" spans="1:5" ht="15" customHeight="1" x14ac:dyDescent="0.25">
      <c r="A10" s="7"/>
      <c r="B10" s="40" t="s">
        <v>114</v>
      </c>
      <c r="C10" s="41">
        <f>'3. Omk. i ØR2026'!C10</f>
        <v>0</v>
      </c>
      <c r="D10" s="42" t="s">
        <v>31</v>
      </c>
      <c r="E10" s="7"/>
    </row>
    <row r="11" spans="1:5" ht="15" customHeight="1" x14ac:dyDescent="0.25">
      <c r="A11" s="7"/>
      <c r="B11" s="40" t="s">
        <v>115</v>
      </c>
      <c r="C11" s="43">
        <f>'5.1. § 10-tillæg'!C20+'5.2. Varige tillæg'!C18+'5.2. Varige tillæg'!E18+'5.3. Engangstillæg'!C13+'5.3. Engangstillæg'!E13</f>
        <v>47857.785557499999</v>
      </c>
      <c r="D11" s="42" t="s">
        <v>31</v>
      </c>
      <c r="E11" s="7"/>
    </row>
    <row r="12" spans="1:5" ht="15" customHeight="1" x14ac:dyDescent="0.25">
      <c r="A12" s="7"/>
      <c r="B12" s="31" t="s">
        <v>113</v>
      </c>
      <c r="C12" s="32">
        <f>C9+C10+C11</f>
        <v>4906069.7855575001</v>
      </c>
      <c r="D12" s="33" t="s">
        <v>31</v>
      </c>
      <c r="E12" s="7"/>
    </row>
    <row r="13" spans="1:5" ht="15" customHeight="1" x14ac:dyDescent="0.25">
      <c r="A13" s="7"/>
      <c r="B13" s="40" t="s">
        <v>79</v>
      </c>
      <c r="C13" s="41">
        <v>4720217</v>
      </c>
      <c r="D13" s="42" t="s">
        <v>31</v>
      </c>
      <c r="E13" s="7"/>
    </row>
    <row r="14" spans="1:5" ht="15" customHeight="1" x14ac:dyDescent="0.25">
      <c r="A14" s="7"/>
      <c r="B14" s="44" t="s">
        <v>42</v>
      </c>
      <c r="C14" s="41">
        <v>0</v>
      </c>
      <c r="D14" s="42" t="s">
        <v>31</v>
      </c>
      <c r="E14" s="7"/>
    </row>
    <row r="15" spans="1:5" ht="15" customHeight="1" x14ac:dyDescent="0.25">
      <c r="A15" s="7"/>
      <c r="B15" s="21" t="s">
        <v>116</v>
      </c>
      <c r="C15" s="37">
        <f>C12-C13</f>
        <v>185852.78555750009</v>
      </c>
      <c r="D15" s="23" t="s">
        <v>31</v>
      </c>
      <c r="E15" s="7"/>
    </row>
    <row r="16" spans="1:5" ht="15" customHeight="1" x14ac:dyDescent="0.25">
      <c r="A16" s="7"/>
      <c r="B16" s="7"/>
      <c r="C16" s="7"/>
      <c r="D16" s="7"/>
      <c r="E16" s="7"/>
    </row>
    <row r="17" spans="1:5" ht="15" customHeight="1" x14ac:dyDescent="0.25">
      <c r="A17" s="7"/>
      <c r="B17" s="21" t="s">
        <v>80</v>
      </c>
      <c r="C17" s="22"/>
      <c r="D17" s="23"/>
      <c r="E17" s="7"/>
    </row>
    <row r="18" spans="1:5" ht="15" customHeight="1" x14ac:dyDescent="0.25">
      <c r="A18" s="7"/>
      <c r="B18" s="40" t="s">
        <v>111</v>
      </c>
      <c r="C18" s="41">
        <v>206792</v>
      </c>
      <c r="D18" s="42" t="s">
        <v>31</v>
      </c>
      <c r="E18" s="7"/>
    </row>
    <row r="19" spans="1:5" ht="15" customHeight="1" x14ac:dyDescent="0.25">
      <c r="A19" s="7"/>
      <c r="B19" s="21" t="s">
        <v>126</v>
      </c>
      <c r="C19" s="37">
        <f>C15+C18</f>
        <v>392644.78555750009</v>
      </c>
      <c r="D19" s="23" t="s">
        <v>31</v>
      </c>
      <c r="E19" s="7"/>
    </row>
    <row r="20" spans="1:5" ht="40.5" customHeight="1" x14ac:dyDescent="0.25">
      <c r="A20" s="7"/>
      <c r="B20" s="45" t="s">
        <v>127</v>
      </c>
      <c r="C20" s="46"/>
      <c r="D20" s="47"/>
      <c r="E20" s="7"/>
    </row>
    <row r="21" spans="1:5" ht="15" customHeight="1" x14ac:dyDescent="0.25">
      <c r="A21" s="7"/>
      <c r="B21" s="7"/>
      <c r="C21" s="39"/>
      <c r="D21" s="7"/>
      <c r="E21" s="7"/>
    </row>
    <row r="22" spans="1:5" ht="15" customHeight="1" x14ac:dyDescent="0.25">
      <c r="A22" s="7"/>
      <c r="B22" s="21" t="s">
        <v>128</v>
      </c>
      <c r="C22" s="22"/>
      <c r="D22" s="23"/>
      <c r="E22" s="7"/>
    </row>
    <row r="23" spans="1:5" ht="26.25" x14ac:dyDescent="0.25">
      <c r="A23" s="7"/>
      <c r="B23" s="48" t="s">
        <v>129</v>
      </c>
      <c r="C23" s="49">
        <f>100*206792/(4423288+231)</f>
        <v>4.6748301521933104</v>
      </c>
      <c r="D23" s="42" t="s">
        <v>130</v>
      </c>
      <c r="E23" s="7"/>
    </row>
    <row r="24" spans="1:5" ht="26.25" x14ac:dyDescent="0.25">
      <c r="A24" s="7"/>
      <c r="B24" s="48" t="s">
        <v>131</v>
      </c>
      <c r="C24" s="49">
        <f>C19/C12*100</f>
        <v>8.0032450152537322</v>
      </c>
      <c r="D24" s="42" t="s">
        <v>130</v>
      </c>
      <c r="E24" s="7"/>
    </row>
    <row r="25" spans="1:5" ht="56.25" customHeight="1" x14ac:dyDescent="0.25">
      <c r="A25" s="7"/>
      <c r="B25" s="50" t="s">
        <v>132</v>
      </c>
      <c r="C25" s="51"/>
      <c r="D25" s="52"/>
      <c r="E25" s="7"/>
    </row>
    <row r="26" spans="1:5" ht="15" customHeight="1" x14ac:dyDescent="0.25">
      <c r="A26" s="7"/>
      <c r="B26" s="7"/>
      <c r="C26" s="39"/>
      <c r="D26" s="7"/>
      <c r="E26" s="7"/>
    </row>
  </sheetData>
  <sheetProtection algorithmName="SHA-512" hashValue="KjWrtfSLlqe0DrVRFcMOX+snOIJB95YSeyGLAjFBKZTOCVO+KR2WTYfwSNJlK/+jQuY/MzUqVSWSr/SzXFlg4Q==" saltValue="oYBICW2oHV8qd33pPnGH3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53"/>
      <c r="B1" s="53"/>
      <c r="C1" s="53"/>
      <c r="D1" s="53"/>
      <c r="E1" s="53"/>
    </row>
    <row r="2" spans="1:5" ht="15" customHeight="1" x14ac:dyDescent="0.25">
      <c r="A2" s="53"/>
      <c r="B2" s="53"/>
      <c r="C2" s="53"/>
      <c r="D2" s="53"/>
      <c r="E2" s="53"/>
    </row>
    <row r="3" spans="1:5" ht="24.95" customHeight="1" x14ac:dyDescent="0.25">
      <c r="A3" s="53"/>
      <c r="B3" s="54" t="s">
        <v>81</v>
      </c>
      <c r="C3" s="54"/>
      <c r="D3" s="54"/>
      <c r="E3" s="53"/>
    </row>
    <row r="4" spans="1:5" ht="15" customHeight="1" x14ac:dyDescent="0.25">
      <c r="A4" s="53"/>
      <c r="B4" s="54"/>
      <c r="C4" s="54"/>
      <c r="D4" s="54"/>
      <c r="E4" s="53"/>
    </row>
    <row r="5" spans="1:5" ht="15" customHeight="1" x14ac:dyDescent="0.25">
      <c r="A5" s="53"/>
      <c r="B5" s="54"/>
      <c r="C5" s="54"/>
      <c r="D5" s="54"/>
      <c r="E5" s="53"/>
    </row>
    <row r="6" spans="1:5" ht="15" customHeight="1" x14ac:dyDescent="0.25">
      <c r="A6" s="53"/>
      <c r="B6" s="53"/>
      <c r="C6" s="53"/>
      <c r="D6" s="53"/>
      <c r="E6" s="53"/>
    </row>
    <row r="7" spans="1:5" ht="15" customHeight="1" x14ac:dyDescent="0.25">
      <c r="A7" s="53"/>
      <c r="B7" s="53"/>
      <c r="C7" s="53"/>
      <c r="D7" s="53"/>
      <c r="E7" s="53"/>
    </row>
    <row r="8" spans="1:5" ht="15" customHeight="1" x14ac:dyDescent="0.25">
      <c r="A8" s="53"/>
      <c r="B8" s="55" t="s">
        <v>119</v>
      </c>
      <c r="C8" s="56"/>
      <c r="D8" s="57"/>
      <c r="E8" s="53"/>
    </row>
    <row r="9" spans="1:5" ht="15" customHeight="1" x14ac:dyDescent="0.25">
      <c r="A9" s="53"/>
      <c r="B9" s="58" t="s">
        <v>107</v>
      </c>
      <c r="C9" s="59">
        <v>4926031.0509843724</v>
      </c>
      <c r="D9" s="60" t="s">
        <v>31</v>
      </c>
      <c r="E9" s="53"/>
    </row>
    <row r="10" spans="1:5" ht="15" customHeight="1" x14ac:dyDescent="0.25">
      <c r="A10" s="53"/>
      <c r="B10" s="61" t="s">
        <v>32</v>
      </c>
      <c r="C10" s="59">
        <v>0</v>
      </c>
      <c r="D10" s="60" t="s">
        <v>31</v>
      </c>
      <c r="E10" s="53"/>
    </row>
    <row r="11" spans="1:5" ht="15" customHeight="1" x14ac:dyDescent="0.25">
      <c r="A11" s="53"/>
      <c r="B11" s="61" t="s">
        <v>60</v>
      </c>
      <c r="C11" s="62">
        <v>0</v>
      </c>
      <c r="D11" s="60" t="s">
        <v>31</v>
      </c>
      <c r="E11" s="53"/>
    </row>
    <row r="12" spans="1:5" ht="15" customHeight="1" x14ac:dyDescent="0.25">
      <c r="A12" s="53"/>
      <c r="B12" s="61" t="s">
        <v>24</v>
      </c>
      <c r="C12" s="63">
        <v>0</v>
      </c>
      <c r="D12" s="60" t="s">
        <v>31</v>
      </c>
      <c r="E12" s="53"/>
    </row>
    <row r="13" spans="1:5" ht="15" customHeight="1" x14ac:dyDescent="0.25">
      <c r="A13" s="53"/>
      <c r="B13" s="61" t="s">
        <v>34</v>
      </c>
      <c r="C13" s="63">
        <v>0</v>
      </c>
      <c r="D13" s="60" t="s">
        <v>31</v>
      </c>
      <c r="E13" s="53"/>
    </row>
    <row r="14" spans="1:5" ht="15" customHeight="1" x14ac:dyDescent="0.25">
      <c r="A14" s="53"/>
      <c r="B14" s="61" t="s">
        <v>35</v>
      </c>
      <c r="C14" s="64">
        <v>-83742.527866734337</v>
      </c>
      <c r="D14" s="60" t="s">
        <v>31</v>
      </c>
      <c r="E14" s="53"/>
    </row>
    <row r="15" spans="1:5" ht="15" customHeight="1" x14ac:dyDescent="0.25">
      <c r="A15" s="53"/>
      <c r="B15" s="61" t="s">
        <v>36</v>
      </c>
      <c r="C15" s="63">
        <v>139942.13831809975</v>
      </c>
      <c r="D15" s="60" t="s">
        <v>31</v>
      </c>
      <c r="E15" s="53"/>
    </row>
    <row r="16" spans="1:5" ht="15" customHeight="1" x14ac:dyDescent="0.25">
      <c r="A16" s="53"/>
      <c r="B16" s="65" t="s">
        <v>37</v>
      </c>
      <c r="C16" s="66">
        <v>4982230.6614357382</v>
      </c>
      <c r="D16" s="67" t="s">
        <v>31</v>
      </c>
      <c r="E16" s="53"/>
    </row>
    <row r="17" spans="1:5" ht="15" customHeight="1" x14ac:dyDescent="0.25">
      <c r="A17" s="53"/>
      <c r="B17" s="68" t="s">
        <v>108</v>
      </c>
      <c r="C17" s="64">
        <v>0</v>
      </c>
      <c r="D17" s="69" t="s">
        <v>31</v>
      </c>
      <c r="E17" s="53"/>
    </row>
    <row r="18" spans="1:5" ht="15" customHeight="1" x14ac:dyDescent="0.25">
      <c r="A18" s="53"/>
      <c r="B18" s="70" t="s">
        <v>39</v>
      </c>
      <c r="C18" s="64">
        <v>0</v>
      </c>
      <c r="D18" s="69" t="s">
        <v>31</v>
      </c>
      <c r="E18" s="53"/>
    </row>
    <row r="19" spans="1:5" ht="27" customHeight="1" x14ac:dyDescent="0.25">
      <c r="A19" s="53"/>
      <c r="B19" s="71" t="s">
        <v>40</v>
      </c>
      <c r="C19" s="72">
        <v>-179423.33879717952</v>
      </c>
      <c r="D19" s="73" t="s">
        <v>31</v>
      </c>
      <c r="E19" s="53"/>
    </row>
    <row r="20" spans="1:5" ht="15" customHeight="1" x14ac:dyDescent="0.25">
      <c r="A20" s="53"/>
      <c r="B20" s="58" t="s">
        <v>109</v>
      </c>
      <c r="C20" s="64">
        <v>0</v>
      </c>
      <c r="D20" s="69" t="s">
        <v>31</v>
      </c>
      <c r="E20" s="53"/>
    </row>
    <row r="21" spans="1:5" ht="15" customHeight="1" x14ac:dyDescent="0.25">
      <c r="A21" s="53"/>
      <c r="B21" s="68" t="s">
        <v>41</v>
      </c>
      <c r="C21" s="64">
        <v>-272824</v>
      </c>
      <c r="D21" s="69" t="s">
        <v>31</v>
      </c>
      <c r="E21" s="53"/>
    </row>
    <row r="22" spans="1:5" ht="15" customHeight="1" x14ac:dyDescent="0.25">
      <c r="A22" s="53"/>
      <c r="B22" s="55" t="s">
        <v>120</v>
      </c>
      <c r="C22" s="74">
        <v>4529983.3226385582</v>
      </c>
      <c r="D22" s="57" t="s">
        <v>31</v>
      </c>
      <c r="E22" s="53"/>
    </row>
    <row r="23" spans="1:5" ht="30" customHeight="1" x14ac:dyDescent="0.25">
      <c r="A23" s="53"/>
      <c r="B23" s="75" t="s">
        <v>121</v>
      </c>
      <c r="C23" s="75"/>
      <c r="D23" s="75"/>
      <c r="E23" s="53"/>
    </row>
    <row r="24" spans="1:5" ht="15" customHeight="1" x14ac:dyDescent="0.25">
      <c r="A24" s="53"/>
      <c r="B24" s="53"/>
      <c r="C24" s="53"/>
      <c r="D24" s="53"/>
      <c r="E24" s="53"/>
    </row>
    <row r="25" spans="1:5" ht="15" customHeight="1" x14ac:dyDescent="0.25"/>
    <row r="26" spans="1:5" ht="15" customHeight="1" x14ac:dyDescent="0.25"/>
  </sheetData>
  <sheetProtection algorithmName="SHA-512" hashValue="5r1eRsQ5LI6AeZSpQUzY/bX739Za8W89fEsC+fEyjrjTAbERT/ZcJMiusU7Bh5VhSBMVTmlIOrO/TPTy8LEmLg==" saltValue="sdFS3JT6IQSIFuRAeqLKvA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6"/>
      <c r="C1" s="76"/>
      <c r="D1" s="76"/>
      <c r="E1" s="7"/>
    </row>
    <row r="2" spans="1:5" ht="15" customHeight="1" x14ac:dyDescent="0.25">
      <c r="A2" s="7"/>
      <c r="B2" s="76"/>
      <c r="C2" s="76"/>
      <c r="D2" s="76"/>
      <c r="E2" s="7"/>
    </row>
    <row r="3" spans="1:5" ht="15" customHeight="1" x14ac:dyDescent="0.25">
      <c r="A3" s="7"/>
      <c r="B3" s="38" t="s">
        <v>44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7"/>
      <c r="C6" s="77"/>
      <c r="D6" s="77"/>
      <c r="E6" s="7"/>
    </row>
    <row r="7" spans="1:5" ht="15" customHeight="1" x14ac:dyDescent="0.25">
      <c r="A7" s="7"/>
      <c r="B7" s="78"/>
      <c r="C7" s="7"/>
      <c r="D7" s="7"/>
      <c r="E7" s="7"/>
    </row>
    <row r="8" spans="1:5" ht="15" customHeight="1" x14ac:dyDescent="0.25">
      <c r="A8" s="7"/>
      <c r="B8" s="79" t="s">
        <v>82</v>
      </c>
      <c r="C8" s="80"/>
      <c r="D8" s="81"/>
      <c r="E8" s="82"/>
    </row>
    <row r="9" spans="1:5" ht="15" customHeight="1" x14ac:dyDescent="0.25">
      <c r="A9" s="7"/>
      <c r="B9" s="83" t="s">
        <v>8</v>
      </c>
      <c r="C9" s="2">
        <f>'1. Økonomisk ramme 2027'!C9</f>
        <v>4982230.6614357382</v>
      </c>
      <c r="D9" s="42" t="s">
        <v>31</v>
      </c>
      <c r="E9" s="7"/>
    </row>
    <row r="10" spans="1:5" ht="15" customHeight="1" x14ac:dyDescent="0.25">
      <c r="A10" s="7"/>
      <c r="B10" s="84" t="s">
        <v>83</v>
      </c>
      <c r="C10" s="2">
        <f>SUM('1. Økonomisk ramme 2027'!C10:C13)</f>
        <v>0</v>
      </c>
      <c r="D10" s="42" t="s">
        <v>31</v>
      </c>
      <c r="E10" s="7"/>
    </row>
    <row r="11" spans="1:5" ht="15" customHeight="1" x14ac:dyDescent="0.25">
      <c r="A11" s="7"/>
      <c r="B11" s="84" t="s">
        <v>84</v>
      </c>
      <c r="C11" s="2">
        <f>SUM(C9:C10)</f>
        <v>4982230.6614357382</v>
      </c>
      <c r="D11" s="42" t="s">
        <v>31</v>
      </c>
      <c r="E11" s="7"/>
    </row>
    <row r="12" spans="1:5" ht="15" customHeight="1" x14ac:dyDescent="0.25">
      <c r="A12" s="7"/>
      <c r="B12" s="21" t="s">
        <v>85</v>
      </c>
      <c r="C12" s="37">
        <f>-C11*'8. Nøgletal'!C14</f>
        <v>-84697.921244407553</v>
      </c>
      <c r="D12" s="23" t="s">
        <v>31</v>
      </c>
      <c r="E12" s="7"/>
    </row>
    <row r="13" spans="1:5" ht="15" customHeight="1" x14ac:dyDescent="0.25">
      <c r="A13" s="7"/>
      <c r="B13" s="7"/>
      <c r="C13" s="7"/>
      <c r="D13" s="7"/>
      <c r="E13" s="7"/>
    </row>
    <row r="14" spans="1:5" ht="15" customHeight="1" x14ac:dyDescent="0.25">
      <c r="A14" s="7"/>
      <c r="B14" s="7"/>
      <c r="C14" s="7"/>
      <c r="D14" s="7"/>
      <c r="E14" s="7"/>
    </row>
  </sheetData>
  <sheetProtection algorithmName="SHA-512" hashValue="GXtLr4xsGUF3jBVsKHLGPmHHFrxMQlC1VyoLKSwzlyDitV4UhxO/vYDWwg25J0hKRT3ktph122UQfjqXjJyjfQ==" saltValue="XzfQcHhVtKMz7WMtCBceg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20" t="s">
        <v>45</v>
      </c>
      <c r="C3" s="20"/>
      <c r="D3" s="20"/>
      <c r="E3" s="7"/>
    </row>
    <row r="4" spans="1:5" ht="15" customHeight="1" x14ac:dyDescent="0.25">
      <c r="A4" s="7"/>
      <c r="B4" s="20"/>
      <c r="C4" s="20"/>
      <c r="D4" s="20"/>
      <c r="E4" s="7"/>
    </row>
    <row r="5" spans="1:5" ht="15" customHeight="1" x14ac:dyDescent="0.25">
      <c r="A5" s="7"/>
      <c r="B5" s="20"/>
      <c r="C5" s="20"/>
      <c r="D5" s="20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27.75" customHeight="1" x14ac:dyDescent="0.25">
      <c r="A8" s="7"/>
      <c r="B8" s="85" t="s">
        <v>86</v>
      </c>
      <c r="C8" s="86"/>
      <c r="D8" s="87"/>
      <c r="E8" s="7"/>
    </row>
    <row r="9" spans="1:5" ht="15" customHeight="1" x14ac:dyDescent="0.25">
      <c r="A9" s="7"/>
      <c r="B9" s="88" t="s">
        <v>122</v>
      </c>
      <c r="C9" s="29">
        <f>'5.1.a. § 10-tillæg'!E9</f>
        <v>0</v>
      </c>
      <c r="D9" s="42" t="s">
        <v>31</v>
      </c>
      <c r="E9" s="7"/>
    </row>
    <row r="10" spans="1:5" ht="15" customHeight="1" x14ac:dyDescent="0.25">
      <c r="A10" s="7"/>
      <c r="B10" s="88" t="s">
        <v>123</v>
      </c>
      <c r="C10" s="29">
        <f>'5.1.a. § 10-tillæg'!E10</f>
        <v>0</v>
      </c>
      <c r="D10" s="42" t="s">
        <v>31</v>
      </c>
      <c r="E10" s="7"/>
    </row>
    <row r="11" spans="1:5" ht="15" customHeight="1" x14ac:dyDescent="0.25">
      <c r="A11" s="7"/>
      <c r="B11" s="88" t="s">
        <v>124</v>
      </c>
      <c r="C11" s="29">
        <f>'5.1.a. § 10-tillæg'!E11</f>
        <v>233.78555749999941</v>
      </c>
      <c r="D11" s="42" t="s">
        <v>31</v>
      </c>
      <c r="E11" s="7"/>
    </row>
    <row r="12" spans="1:5" ht="15" customHeight="1" x14ac:dyDescent="0.25">
      <c r="A12" s="7"/>
      <c r="B12" s="88" t="s">
        <v>133</v>
      </c>
      <c r="C12" s="89">
        <v>47624</v>
      </c>
      <c r="D12" s="42" t="s">
        <v>31</v>
      </c>
      <c r="E12" s="7"/>
    </row>
    <row r="13" spans="1:5" ht="15" customHeight="1" x14ac:dyDescent="0.25">
      <c r="A13" s="7"/>
      <c r="B13" s="90"/>
      <c r="C13" s="89"/>
      <c r="D13" s="42" t="s">
        <v>31</v>
      </c>
      <c r="E13" s="7"/>
    </row>
    <row r="14" spans="1:5" ht="15" customHeight="1" x14ac:dyDescent="0.25">
      <c r="A14" s="7"/>
      <c r="B14" s="90"/>
      <c r="C14" s="89"/>
      <c r="D14" s="42" t="s">
        <v>31</v>
      </c>
      <c r="E14" s="7"/>
    </row>
    <row r="15" spans="1:5" ht="15" customHeight="1" x14ac:dyDescent="0.25">
      <c r="A15" s="7"/>
      <c r="B15" s="90"/>
      <c r="C15" s="89"/>
      <c r="D15" s="42" t="s">
        <v>31</v>
      </c>
      <c r="E15" s="7"/>
    </row>
    <row r="16" spans="1:5" ht="15" customHeight="1" x14ac:dyDescent="0.25">
      <c r="A16" s="7"/>
      <c r="B16" s="90"/>
      <c r="C16" s="89"/>
      <c r="D16" s="42" t="s">
        <v>31</v>
      </c>
      <c r="E16" s="7"/>
    </row>
    <row r="17" spans="1:5" ht="15" customHeight="1" x14ac:dyDescent="0.25">
      <c r="A17" s="7"/>
      <c r="B17" s="90"/>
      <c r="C17" s="89"/>
      <c r="D17" s="42" t="s">
        <v>31</v>
      </c>
      <c r="E17" s="7"/>
    </row>
    <row r="18" spans="1:5" ht="15" customHeight="1" x14ac:dyDescent="0.25">
      <c r="A18" s="7"/>
      <c r="B18" s="90"/>
      <c r="C18" s="89"/>
      <c r="D18" s="42" t="s">
        <v>31</v>
      </c>
      <c r="E18" s="7"/>
    </row>
    <row r="19" spans="1:5" ht="15" customHeight="1" x14ac:dyDescent="0.25">
      <c r="A19" s="7"/>
      <c r="B19" s="90"/>
      <c r="C19" s="89"/>
      <c r="D19" s="42" t="s">
        <v>31</v>
      </c>
      <c r="E19" s="7"/>
    </row>
    <row r="20" spans="1:5" ht="15" customHeight="1" x14ac:dyDescent="0.25">
      <c r="A20" s="7"/>
      <c r="B20" s="21" t="s">
        <v>46</v>
      </c>
      <c r="C20" s="91">
        <f>SUM(C9:C19)</f>
        <v>47857.785557499999</v>
      </c>
      <c r="D20" s="92" t="s">
        <v>31</v>
      </c>
      <c r="E20" s="7"/>
    </row>
    <row r="21" spans="1:5" ht="15" customHeight="1" x14ac:dyDescent="0.25">
      <c r="A21" s="7"/>
      <c r="B21" s="93"/>
      <c r="C21" s="94"/>
      <c r="D21" s="94"/>
      <c r="E21" s="7"/>
    </row>
    <row r="22" spans="1:5" ht="15" customHeight="1" x14ac:dyDescent="0.25">
      <c r="A22" s="7"/>
      <c r="B22" s="79" t="s">
        <v>38</v>
      </c>
      <c r="C22" s="80"/>
      <c r="D22" s="81"/>
      <c r="E22" s="7"/>
    </row>
    <row r="23" spans="1:5" ht="15" customHeight="1" x14ac:dyDescent="0.25">
      <c r="A23" s="7"/>
      <c r="B23" s="83" t="s">
        <v>47</v>
      </c>
      <c r="C23" s="29">
        <v>0</v>
      </c>
      <c r="D23" s="42" t="s">
        <v>31</v>
      </c>
      <c r="E23" s="7"/>
    </row>
    <row r="24" spans="1:5" ht="15" customHeight="1" x14ac:dyDescent="0.25">
      <c r="A24" s="7"/>
      <c r="B24" s="83" t="s">
        <v>48</v>
      </c>
      <c r="C24" s="29">
        <v>0</v>
      </c>
      <c r="D24" s="42" t="s">
        <v>31</v>
      </c>
      <c r="E24" s="7"/>
    </row>
    <row r="25" spans="1:5" ht="15" customHeight="1" x14ac:dyDescent="0.25">
      <c r="A25" s="7"/>
      <c r="B25" s="21" t="s">
        <v>46</v>
      </c>
      <c r="C25" s="91">
        <f>SUM(C23:C24)</f>
        <v>0</v>
      </c>
      <c r="D25" s="92" t="s">
        <v>31</v>
      </c>
      <c r="E25" s="7"/>
    </row>
    <row r="26" spans="1:5" ht="15" customHeight="1" x14ac:dyDescent="0.25">
      <c r="A26" s="7"/>
      <c r="B26" s="7"/>
      <c r="C26" s="7"/>
      <c r="D26" s="7"/>
      <c r="E26" s="7"/>
    </row>
    <row r="27" spans="1:5" ht="15" customHeight="1" x14ac:dyDescent="0.25">
      <c r="A27" s="7"/>
      <c r="B27" s="7"/>
      <c r="C27" s="7"/>
      <c r="D27" s="7"/>
      <c r="E27" s="7"/>
    </row>
  </sheetData>
  <sheetProtection algorithmName="SHA-512" hashValue="t2ZMIp6XOcXAW9S48t0cufKLKKP/abukv4YZceVcuVcZADuymaK8eN6n1ToJcP87grKI9CGg42L0WiQzkkRf+Q==" saltValue="5PCPS98foP0Q0nWUC7xuE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0.7109375" style="8" customWidth="1"/>
    <col min="3" max="5" width="12.570312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9.5" customHeight="1" x14ac:dyDescent="0.25">
      <c r="A3" s="7"/>
      <c r="B3" s="38" t="s">
        <v>87</v>
      </c>
      <c r="C3" s="38"/>
      <c r="D3" s="38"/>
      <c r="E3" s="38"/>
      <c r="F3" s="38"/>
      <c r="G3" s="7"/>
    </row>
    <row r="4" spans="1:7" ht="19.5" customHeight="1" x14ac:dyDescent="0.25">
      <c r="A4" s="7"/>
      <c r="B4" s="38"/>
      <c r="C4" s="38"/>
      <c r="D4" s="38"/>
      <c r="E4" s="38"/>
      <c r="F4" s="38"/>
      <c r="G4" s="7"/>
    </row>
    <row r="5" spans="1:7" ht="19.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51.75" customHeight="1" x14ac:dyDescent="0.25">
      <c r="A8" s="7"/>
      <c r="B8" s="95" t="s">
        <v>110</v>
      </c>
      <c r="C8" s="96" t="s">
        <v>88</v>
      </c>
      <c r="D8" s="97" t="s">
        <v>89</v>
      </c>
      <c r="E8" s="97" t="s">
        <v>90</v>
      </c>
      <c r="F8" s="23"/>
      <c r="G8" s="7"/>
    </row>
    <row r="9" spans="1:7" ht="15" customHeight="1" x14ac:dyDescent="0.25">
      <c r="A9" s="7"/>
      <c r="B9" s="88" t="s">
        <v>122</v>
      </c>
      <c r="C9" s="29">
        <v>663418.79318396002</v>
      </c>
      <c r="D9" s="29">
        <v>359604</v>
      </c>
      <c r="E9" s="29">
        <f>MAX(D9-C9,0)</f>
        <v>0</v>
      </c>
      <c r="F9" s="42" t="s">
        <v>31</v>
      </c>
      <c r="G9" s="7"/>
    </row>
    <row r="10" spans="1:7" ht="15" customHeight="1" x14ac:dyDescent="0.25">
      <c r="A10" s="7"/>
      <c r="B10" s="88" t="s">
        <v>123</v>
      </c>
      <c r="C10" s="29">
        <v>3047.1484492</v>
      </c>
      <c r="D10" s="29">
        <v>2931</v>
      </c>
      <c r="E10" s="29">
        <f t="shared" ref="E10:E19" si="0">MAX(D10-C10,0)</f>
        <v>0</v>
      </c>
      <c r="F10" s="42" t="s">
        <v>31</v>
      </c>
      <c r="G10" s="7"/>
    </row>
    <row r="11" spans="1:7" ht="15" customHeight="1" x14ac:dyDescent="0.25">
      <c r="A11" s="7"/>
      <c r="B11" s="88" t="s">
        <v>124</v>
      </c>
      <c r="C11" s="29">
        <v>9380.2144425000006</v>
      </c>
      <c r="D11" s="29">
        <v>9614</v>
      </c>
      <c r="E11" s="29">
        <f t="shared" si="0"/>
        <v>233.78555749999941</v>
      </c>
      <c r="F11" s="42" t="s">
        <v>31</v>
      </c>
      <c r="G11" s="7"/>
    </row>
    <row r="12" spans="1:7" ht="15" hidden="1" customHeight="1" x14ac:dyDescent="0.25">
      <c r="A12" s="7"/>
      <c r="B12" s="88"/>
      <c r="C12" s="29"/>
      <c r="D12" s="29"/>
      <c r="E12" s="29">
        <f t="shared" si="0"/>
        <v>0</v>
      </c>
      <c r="F12" s="42" t="s">
        <v>31</v>
      </c>
      <c r="G12" s="7"/>
    </row>
    <row r="13" spans="1:7" ht="15" hidden="1" customHeight="1" x14ac:dyDescent="0.25">
      <c r="A13" s="7"/>
      <c r="B13" s="90"/>
      <c r="C13" s="29"/>
      <c r="D13" s="29"/>
      <c r="E13" s="29">
        <f t="shared" si="0"/>
        <v>0</v>
      </c>
      <c r="F13" s="42" t="s">
        <v>31</v>
      </c>
      <c r="G13" s="7"/>
    </row>
    <row r="14" spans="1:7" ht="15" hidden="1" customHeight="1" x14ac:dyDescent="0.25">
      <c r="A14" s="7"/>
      <c r="B14" s="90"/>
      <c r="C14" s="29"/>
      <c r="D14" s="29"/>
      <c r="E14" s="29">
        <f t="shared" si="0"/>
        <v>0</v>
      </c>
      <c r="F14" s="42" t="s">
        <v>31</v>
      </c>
      <c r="G14" s="7"/>
    </row>
    <row r="15" spans="1:7" ht="15" hidden="1" customHeight="1" x14ac:dyDescent="0.25">
      <c r="A15" s="7"/>
      <c r="B15" s="90"/>
      <c r="C15" s="29"/>
      <c r="D15" s="29"/>
      <c r="E15" s="29">
        <f t="shared" si="0"/>
        <v>0</v>
      </c>
      <c r="F15" s="42" t="s">
        <v>31</v>
      </c>
      <c r="G15" s="7"/>
    </row>
    <row r="16" spans="1:7" ht="15" hidden="1" customHeight="1" x14ac:dyDescent="0.25">
      <c r="A16" s="7"/>
      <c r="B16" s="90"/>
      <c r="C16" s="29"/>
      <c r="D16" s="29"/>
      <c r="E16" s="29">
        <f t="shared" si="0"/>
        <v>0</v>
      </c>
      <c r="F16" s="42" t="s">
        <v>31</v>
      </c>
      <c r="G16" s="7"/>
    </row>
    <row r="17" spans="1:7" ht="15" hidden="1" customHeight="1" x14ac:dyDescent="0.25">
      <c r="A17" s="7"/>
      <c r="B17" s="90"/>
      <c r="C17" s="29"/>
      <c r="D17" s="29"/>
      <c r="E17" s="29">
        <f t="shared" si="0"/>
        <v>0</v>
      </c>
      <c r="F17" s="42" t="s">
        <v>31</v>
      </c>
      <c r="G17" s="7"/>
    </row>
    <row r="18" spans="1:7" ht="15" hidden="1" customHeight="1" x14ac:dyDescent="0.25">
      <c r="A18" s="7"/>
      <c r="B18" s="90"/>
      <c r="C18" s="29"/>
      <c r="D18" s="29"/>
      <c r="E18" s="29">
        <f t="shared" si="0"/>
        <v>0</v>
      </c>
      <c r="F18" s="42" t="s">
        <v>31</v>
      </c>
      <c r="G18" s="7"/>
    </row>
    <row r="19" spans="1:7" ht="15" hidden="1" customHeight="1" x14ac:dyDescent="0.25">
      <c r="A19" s="7"/>
      <c r="B19" s="90"/>
      <c r="C19" s="29"/>
      <c r="D19" s="29"/>
      <c r="E19" s="29">
        <f t="shared" si="0"/>
        <v>0</v>
      </c>
      <c r="F19" s="42" t="s">
        <v>31</v>
      </c>
      <c r="G19" s="7"/>
    </row>
    <row r="20" spans="1:7" ht="15" customHeight="1" x14ac:dyDescent="0.25">
      <c r="A20" s="7"/>
      <c r="B20" s="21"/>
      <c r="C20" s="91"/>
      <c r="D20" s="91"/>
      <c r="E20" s="91"/>
      <c r="F20" s="92"/>
      <c r="G20" s="7"/>
    </row>
    <row r="21" spans="1:7" ht="39.75" customHeight="1" x14ac:dyDescent="0.25">
      <c r="A21" s="7"/>
      <c r="B21" s="45" t="s">
        <v>91</v>
      </c>
      <c r="C21" s="46"/>
      <c r="D21" s="46"/>
      <c r="E21" s="46"/>
      <c r="F21" s="47"/>
      <c r="G21" s="7"/>
    </row>
    <row r="22" spans="1:7" ht="15" customHeight="1" x14ac:dyDescent="0.25">
      <c r="A22" s="7"/>
      <c r="B22" s="98"/>
      <c r="C22" s="94"/>
      <c r="D22" s="94"/>
      <c r="E22" s="94"/>
      <c r="F22" s="94"/>
      <c r="G22" s="7"/>
    </row>
    <row r="23" spans="1:7" ht="15" customHeight="1" x14ac:dyDescent="0.25">
      <c r="A23" s="7"/>
      <c r="B23" s="98"/>
      <c r="C23" s="94"/>
      <c r="D23" s="94"/>
      <c r="E23" s="94"/>
      <c r="F23" s="94"/>
      <c r="G23" s="7"/>
    </row>
  </sheetData>
  <sheetProtection algorithmName="SHA-512" hashValue="6GPsS/l3iUR7DcagI5t5syuhBXVw9QLO7/l1xgulsRkO+pTWxidp1xR3tfmWOFTw8iqZYt3vT0XCsLxCGRZ4Iw==" saltValue="E6ZwMQKNJhoIhQpvLx9B5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20" t="s">
        <v>49</v>
      </c>
      <c r="C3" s="20"/>
      <c r="D3" s="20"/>
      <c r="E3" s="20"/>
      <c r="F3" s="20"/>
      <c r="G3" s="7"/>
    </row>
    <row r="4" spans="1:7" ht="15" customHeight="1" x14ac:dyDescent="0.25">
      <c r="A4" s="7"/>
      <c r="B4" s="20"/>
      <c r="C4" s="20"/>
      <c r="D4" s="20"/>
      <c r="E4" s="20"/>
      <c r="F4" s="20"/>
      <c r="G4" s="7"/>
    </row>
    <row r="5" spans="1:7" ht="15" customHeight="1" x14ac:dyDescent="0.25">
      <c r="A5" s="7"/>
      <c r="B5" s="20"/>
      <c r="C5" s="20"/>
      <c r="D5" s="20"/>
      <c r="E5" s="20"/>
      <c r="F5" s="20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21" t="s">
        <v>32</v>
      </c>
      <c r="C8" s="22"/>
      <c r="D8" s="22"/>
      <c r="E8" s="22"/>
      <c r="F8" s="23"/>
      <c r="G8" s="7"/>
    </row>
    <row r="9" spans="1:7" ht="15" customHeight="1" x14ac:dyDescent="0.25">
      <c r="A9" s="7"/>
      <c r="B9" s="99" t="s">
        <v>50</v>
      </c>
      <c r="C9" s="31" t="s">
        <v>51</v>
      </c>
      <c r="D9" s="100"/>
      <c r="E9" s="31" t="s">
        <v>52</v>
      </c>
      <c r="F9" s="101"/>
      <c r="G9" s="7"/>
    </row>
    <row r="10" spans="1:7" ht="15" customHeight="1" x14ac:dyDescent="0.25">
      <c r="A10" s="7"/>
      <c r="B10" s="102"/>
      <c r="C10" s="29"/>
      <c r="D10" s="42" t="s">
        <v>31</v>
      </c>
      <c r="E10" s="29"/>
      <c r="F10" s="42" t="s">
        <v>31</v>
      </c>
      <c r="G10" s="7"/>
    </row>
    <row r="11" spans="1:7" ht="15" customHeight="1" x14ac:dyDescent="0.25">
      <c r="A11" s="7"/>
      <c r="B11" s="102"/>
      <c r="C11" s="29"/>
      <c r="D11" s="42" t="s">
        <v>31</v>
      </c>
      <c r="E11" s="29"/>
      <c r="F11" s="42" t="s">
        <v>31</v>
      </c>
      <c r="G11" s="7"/>
    </row>
    <row r="12" spans="1:7" ht="15" customHeight="1" x14ac:dyDescent="0.25">
      <c r="A12" s="7"/>
      <c r="B12" s="102"/>
      <c r="C12" s="29"/>
      <c r="D12" s="42" t="s">
        <v>31</v>
      </c>
      <c r="E12" s="29"/>
      <c r="F12" s="42" t="s">
        <v>31</v>
      </c>
      <c r="G12" s="7"/>
    </row>
    <row r="13" spans="1:7" ht="15" customHeight="1" x14ac:dyDescent="0.25">
      <c r="A13" s="7"/>
      <c r="B13" s="102"/>
      <c r="C13" s="29"/>
      <c r="D13" s="42" t="s">
        <v>31</v>
      </c>
      <c r="E13" s="29"/>
      <c r="F13" s="42" t="s">
        <v>31</v>
      </c>
      <c r="G13" s="7"/>
    </row>
    <row r="14" spans="1:7" ht="15" customHeight="1" x14ac:dyDescent="0.25">
      <c r="A14" s="7"/>
      <c r="B14" s="102"/>
      <c r="C14" s="29"/>
      <c r="D14" s="42" t="s">
        <v>31</v>
      </c>
      <c r="E14" s="29"/>
      <c r="F14" s="42" t="s">
        <v>31</v>
      </c>
      <c r="G14" s="7"/>
    </row>
    <row r="15" spans="1:7" ht="15" customHeight="1" x14ac:dyDescent="0.25">
      <c r="A15" s="7"/>
      <c r="B15" s="102"/>
      <c r="C15" s="29"/>
      <c r="D15" s="42" t="s">
        <v>31</v>
      </c>
      <c r="E15" s="29"/>
      <c r="F15" s="42" t="s">
        <v>31</v>
      </c>
      <c r="G15" s="7"/>
    </row>
    <row r="16" spans="1:7" ht="15" customHeight="1" x14ac:dyDescent="0.25">
      <c r="A16" s="7"/>
      <c r="B16" s="102"/>
      <c r="C16" s="29"/>
      <c r="D16" s="42" t="s">
        <v>31</v>
      </c>
      <c r="E16" s="29"/>
      <c r="F16" s="42" t="s">
        <v>31</v>
      </c>
      <c r="G16" s="7"/>
    </row>
    <row r="17" spans="1:7" ht="15" customHeight="1" x14ac:dyDescent="0.25">
      <c r="A17" s="7"/>
      <c r="B17" s="102"/>
      <c r="C17" s="29"/>
      <c r="D17" s="42" t="s">
        <v>31</v>
      </c>
      <c r="E17" s="29"/>
      <c r="F17" s="42" t="s">
        <v>31</v>
      </c>
      <c r="G17" s="7"/>
    </row>
    <row r="18" spans="1:7" ht="15" customHeight="1" x14ac:dyDescent="0.25">
      <c r="A18" s="7"/>
      <c r="B18" s="21" t="s">
        <v>92</v>
      </c>
      <c r="C18" s="91">
        <f>SUM(C10:C17)</f>
        <v>0</v>
      </c>
      <c r="D18" s="92" t="s">
        <v>31</v>
      </c>
      <c r="E18" s="91">
        <f>SUM(E10:E17)</f>
        <v>0</v>
      </c>
      <c r="F18" s="92" t="s">
        <v>31</v>
      </c>
      <c r="G18" s="7"/>
    </row>
    <row r="19" spans="1:7" ht="15" customHeight="1" x14ac:dyDescent="0.25">
      <c r="A19" s="7"/>
      <c r="B19" s="102" t="s">
        <v>35</v>
      </c>
      <c r="C19" s="29">
        <f>-C18*'8. Nøgletal'!C14</f>
        <v>0</v>
      </c>
      <c r="D19" s="42" t="s">
        <v>31</v>
      </c>
      <c r="E19" s="29">
        <f>-E18*'8. Nøgletal'!C14</f>
        <v>0</v>
      </c>
      <c r="F19" s="42" t="s">
        <v>31</v>
      </c>
      <c r="G19" s="7"/>
    </row>
    <row r="20" spans="1:7" ht="15" customHeight="1" x14ac:dyDescent="0.25">
      <c r="A20" s="7"/>
      <c r="B20" s="102" t="s">
        <v>36</v>
      </c>
      <c r="C20" s="29">
        <f>SUM(C18:C19)*'8. Nøgletal'!C9</f>
        <v>0</v>
      </c>
      <c r="D20" s="42" t="s">
        <v>31</v>
      </c>
      <c r="E20" s="29">
        <f>SUM(E18:E19)*'8. Nøgletal'!C9</f>
        <v>0</v>
      </c>
      <c r="F20" s="42" t="s">
        <v>31</v>
      </c>
      <c r="G20" s="7"/>
    </row>
    <row r="21" spans="1:7" ht="26.25" customHeight="1" x14ac:dyDescent="0.25">
      <c r="A21" s="7"/>
      <c r="B21" s="95" t="s">
        <v>93</v>
      </c>
      <c r="C21" s="91">
        <f>SUM(C18:C20)</f>
        <v>0</v>
      </c>
      <c r="D21" s="92" t="s">
        <v>31</v>
      </c>
      <c r="E21" s="91">
        <f>SUM(E18:E20)</f>
        <v>0</v>
      </c>
      <c r="F21" s="92" t="s">
        <v>31</v>
      </c>
      <c r="G21" s="7"/>
    </row>
    <row r="22" spans="1:7" ht="15" customHeight="1" x14ac:dyDescent="0.25">
      <c r="A22" s="7"/>
      <c r="B22" s="7"/>
      <c r="C22" s="7"/>
      <c r="D22" s="7"/>
      <c r="E22" s="7"/>
      <c r="F22" s="7"/>
      <c r="G22" s="7"/>
    </row>
    <row r="23" spans="1:7" ht="15" customHeight="1" x14ac:dyDescent="0.25">
      <c r="A23" s="7"/>
      <c r="B23" s="7"/>
      <c r="C23" s="7"/>
      <c r="D23" s="7"/>
      <c r="E23" s="7"/>
      <c r="F23" s="7"/>
      <c r="G23" s="7"/>
    </row>
  </sheetData>
  <sheetProtection algorithmName="SHA-512" hashValue="5cPjkL3AA1Zsjf42tD1grXzJriTelWS96qrQQOB7ljvgD19BGGVUlkK2DupQc6JrLGBqTokrMPseztqGvUOu5A==" saltValue="qHejiVLiACeFbjWBOU0ld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20" t="s">
        <v>53</v>
      </c>
      <c r="C3" s="20"/>
      <c r="D3" s="20"/>
      <c r="E3" s="20"/>
      <c r="F3" s="20"/>
      <c r="G3" s="7"/>
    </row>
    <row r="4" spans="1:7" ht="15" customHeight="1" x14ac:dyDescent="0.25">
      <c r="A4" s="7"/>
      <c r="B4" s="20"/>
      <c r="C4" s="20"/>
      <c r="D4" s="20"/>
      <c r="E4" s="20"/>
      <c r="F4" s="20"/>
      <c r="G4" s="7"/>
    </row>
    <row r="5" spans="1:7" ht="15" customHeight="1" x14ac:dyDescent="0.25">
      <c r="A5" s="7"/>
      <c r="B5" s="20"/>
      <c r="C5" s="20"/>
      <c r="D5" s="20"/>
      <c r="E5" s="20"/>
      <c r="F5" s="20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18</v>
      </c>
      <c r="C8" s="80"/>
      <c r="D8" s="80"/>
      <c r="E8" s="80"/>
      <c r="F8" s="81"/>
      <c r="G8" s="7"/>
    </row>
    <row r="9" spans="1:7" ht="15" customHeight="1" x14ac:dyDescent="0.25">
      <c r="A9" s="7"/>
      <c r="B9" s="99" t="s">
        <v>50</v>
      </c>
      <c r="C9" s="31" t="s">
        <v>51</v>
      </c>
      <c r="D9" s="100"/>
      <c r="E9" s="31" t="s">
        <v>52</v>
      </c>
      <c r="F9" s="101"/>
      <c r="G9" s="7"/>
    </row>
    <row r="10" spans="1:7" ht="15" customHeight="1" x14ac:dyDescent="0.25">
      <c r="A10" s="7"/>
      <c r="B10" s="102"/>
      <c r="C10" s="29"/>
      <c r="D10" s="42" t="s">
        <v>31</v>
      </c>
      <c r="E10" s="29"/>
      <c r="F10" s="42" t="s">
        <v>31</v>
      </c>
      <c r="G10" s="7"/>
    </row>
    <row r="11" spans="1:7" ht="15" customHeight="1" x14ac:dyDescent="0.25">
      <c r="A11" s="7"/>
      <c r="B11" s="102"/>
      <c r="C11" s="29"/>
      <c r="D11" s="42" t="s">
        <v>31</v>
      </c>
      <c r="E11" s="29"/>
      <c r="F11" s="42" t="s">
        <v>31</v>
      </c>
      <c r="G11" s="7"/>
    </row>
    <row r="12" spans="1:7" ht="15" customHeight="1" x14ac:dyDescent="0.25">
      <c r="A12" s="7"/>
      <c r="B12" s="102"/>
      <c r="C12" s="29"/>
      <c r="D12" s="42" t="s">
        <v>31</v>
      </c>
      <c r="E12" s="29"/>
      <c r="F12" s="42" t="s">
        <v>31</v>
      </c>
      <c r="G12" s="7"/>
    </row>
    <row r="13" spans="1:7" ht="15" customHeight="1" x14ac:dyDescent="0.25">
      <c r="A13" s="7"/>
      <c r="B13" s="21" t="s">
        <v>94</v>
      </c>
      <c r="C13" s="91">
        <f>SUM(C10:C12)</f>
        <v>0</v>
      </c>
      <c r="D13" s="92" t="s">
        <v>31</v>
      </c>
      <c r="E13" s="91">
        <f>SUM(E10:E12)</f>
        <v>0</v>
      </c>
      <c r="F13" s="92" t="s">
        <v>31</v>
      </c>
      <c r="G13" s="7"/>
    </row>
    <row r="14" spans="1:7" ht="15" customHeight="1" x14ac:dyDescent="0.25">
      <c r="A14" s="7"/>
      <c r="B14" s="7"/>
      <c r="C14" s="7"/>
      <c r="D14" s="7"/>
      <c r="E14" s="7"/>
      <c r="F14" s="7"/>
      <c r="G14" s="7"/>
    </row>
    <row r="15" spans="1:7" ht="15" customHeight="1" x14ac:dyDescent="0.25">
      <c r="A15" s="7"/>
      <c r="B15" s="103"/>
      <c r="C15" s="103"/>
      <c r="D15" s="103"/>
      <c r="E15" s="103"/>
      <c r="F15" s="103"/>
      <c r="G15" s="7"/>
    </row>
  </sheetData>
  <sheetProtection algorithmName="SHA-512" hashValue="72xYfr/SCnByCX9B6w82f16vyYWPpxLxSw1RWv0VGgiHBslPAhmzuczuk4U2LM8WiRMVYQChmWvPBgP5+alJJg==" saltValue="tknJbEqWxp7qhyamgXrOV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2026-09-14T11:06:15Z</dcterms:modified>
</cp:coreProperties>
</file>