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Brøndby AS (V087)\ØR2027\"/>
    </mc:Choice>
  </mc:AlternateContent>
  <xr:revisionPtr revIDLastSave="0" documentId="13_ncr:1_{E8837B69-E8CD-4AAC-8336-0327956F96FC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Engangstillæg'!$B$8:$F$14</definedName>
    <definedName name="EngTillæg_Tabel_Værdi">'5.3. Engangstillæg'!$B$14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0" l="1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C14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3" i="3" l="1"/>
  <c r="C16" i="12"/>
  <c r="C20" i="3" s="1"/>
  <c r="C12" i="11"/>
  <c r="C19" i="3" s="1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<sst xmlns="http://schemas.openxmlformats.org/spreadsheetml/2006/main" count="338" uniqueCount="157">
  <si>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</si>
  <si>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</si>
  <si>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</si>
  <si>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</si>
  <si>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</si>
  <si>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</si>
  <si>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</si>
  <si>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</si>
  <si>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</si>
  <si>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</si>
  <si>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</si>
  <si>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</si>
  <si>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</si>
  <si>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</si>
  <si>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</si>
  <si>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</si>
  <si>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</si>
  <si>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</si>
  <si>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</si>
  <si>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</si>
  <si>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</si>
  <si>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</si>
  <si>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</si>
  <si>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</si>
  <si>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</si>
  <si>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</si>
  <si>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</si>
  <si>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</si>
  <si>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</si>
  <si>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</si>
  <si>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</si>
  <si>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</si>
  <si>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</si>
  <si>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</si>
  <si>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</si>
  <si>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</si>
  <si>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</si>
  <si>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</si>
  <si>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</si>
  <si>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</si>
  <si>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</si>
  <si>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</si>
  <si>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</si>
  <si>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</si>
  <si>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</si>
  <si>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</si>
  <si>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</si>
  <si>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</si>
  <si>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</si>
  <si>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</si>
  <si>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</si>
  <si>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</si>
  <si>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</si>
  <si>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</si>
  <si>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</si>
  <si>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</si>
  <si>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</si>
  <si>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</si>
  <si>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</si>
  <si>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</si>
  <si>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</si>
  <si>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</si>
  <si>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</si>
  <si>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</si>
  <si>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</si>
  <si>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</si>
  <si>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</si>
  <si>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</si>
  <si>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</si>
  <si>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</si>
  <si>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</si>
  <si>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</si>
  <si>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</si>
  <si>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</si>
  <si>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</si>
  <si>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</si>
  <si>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</si>
  <si>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</si>
  <si>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</si>
  <si>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</si>
  <si>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</si>
  <si>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</si>
  <si>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</si>
  <si>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</si>
  <si>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</si>
  <si>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</si>
  <si>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</si>
  <si>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</si>
  <si>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</si>
  <si>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</si>
  <si>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</si>
  <si>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</si>
  <si>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</si>
  <si>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</si>
  <si>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</si>
  <si>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</si>
  <si>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</si>
  <si>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</si>
  <si>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</si>
  <si>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</si>
  <si>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</si>
  <si>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</si>
  <si>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</si>
  <si>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</si>
  <si>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</si>
  <si>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</si>
  <si>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</si>
  <si>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</si>
  <si>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</si>
  <si>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</si>
  <si>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</si>
  <si>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</si>
  <si>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</si>
  <si>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</si>
  <si>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</si>
  <si>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</si>
  <si>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</si>
  <si>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</si>
  <si>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</si>
  <si>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</si>
  <si>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</si>
  <si>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</si>
  <si>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</si>
  <si>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</si>
  <si>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</si>
  <si>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</si>
  <si>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</si>
  <si>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</si>
  <si>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</si>
  <si>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</si>
  <si>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</si>
  <si>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</si>
  <si>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</si>
  <si>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</si>
  <si>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</si>
  <si>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</si>
  <si>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</si>
  <si>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</si>
  <si>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</si>
  <si>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</si>
  <si>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</si>
  <si>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</si>
  <si>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</si>
  <si>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</si>
  <si>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</si>
  <si>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</si>
  <si>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</si>
  <si>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</si>
  <si>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</si>
  <si>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Fjernaflæste målere</t>
  </si>
  <si>
    <t>NIS 2</t>
  </si>
  <si>
    <t>Byudvikling Kirkebjerg</t>
  </si>
  <si>
    <t>Øget indbyggerantal</t>
  </si>
  <si>
    <t>CSRD</t>
  </si>
  <si>
    <t>Periodevise driftsomkostning</t>
  </si>
  <si>
    <t>Periodevis driftsomkostning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</si>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</sst>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y5n0jck0lF6triio8oWvMVaCm4HQjRmNnjef53P+s3YYvGRB3rhaW/E7tdFLoRPDVTmQTz4TqV+f2HfjjPg9wQ==" saltValue="GADrz5hR6Z3fx53oqoqug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25312887.520402059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894389.51312881731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-301795.19424396532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334180.71572680119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26239662.555013712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-595476.66666666698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25644185.888347045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fJQKxoy46vvcDTAVRgYUuin+K0MN94yIrTiZ/CCOOTiW0VRYZdd1LdZGSk+f+WCaFvfI3coEYfAmqeEmcSygPg==" saltValue="5usDd4KjwEsOmkEaEycQM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41692065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39904.047622299215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Engangstillæg'!C14+'5.3. Engangstillæg'!E14</f>
        <v>2812509.1222202517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44544478.169842556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43726498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817980.16984255612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59788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877768.16984255612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100*59788/(38840490+331201)</f>
        <v>0.15263063317843489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1.9705431647346621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4oD7K3SbE/dKpFjjxjOJ9yDUnddebw9oD13eOpfx3jXjJEWZliv7RphiexJXvdKJutImWy2R1srgYLgl8hS9nQ==" saltValue="pQcx0bEs7/dc1fiVLmcKF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24031725.71968301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39904.047622299215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-47692.343759554533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-284945.09455573559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1573895.1914120382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25312887.520402059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-1035210.6778710298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156</v>
      </c>
      <c r="C23" s="75">
        <v>24277676.842531029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C3CANj2EaxhunRs/jxxJlt2DF2qyIFH4Dtopvt8+9xT2oIcfPkaqF0xswvOtoZw2d1wOCFt2XkRplf4mo++o9w==" saltValue="4uTbvj/tnPDo4c6Ct3u7p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15191847.716239044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-303836.95432478091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201748.95028399999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15089759.712198265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-301795.19424396532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13391115.144770769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694424.27948807506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14085539.424258845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-301795.19424396532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pIkqiSvIafHdY3Mv1XcZ9Rda5XA7KT4hEnEfZgYtdJGrsDklctjTNEQSnHrDb4JH4JsxcNws4NHrunbqaQbjA==" saltValue="be3z03cTIsK6m9t2n/nlt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5601.9591716199939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1568534.5350001696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1574136.4941717896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+JtTm29MHHPbO+qRIUo+44wpNDeweZL8OOe5K4fcuK3nDk3CjLCl1IbRz0ZHxgckjY3U5nSBhotSD8nnImHlpQ==" saltValue="XAWHhfb1KjdHMNphAlgqp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12838599.451829029</v>
      </c>
      <c r="D9" s="33">
        <v>11862046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87892.040828380006</v>
      </c>
      <c r="D10" s="33">
        <v>93494</v>
      </c>
      <c r="E10" s="33">
        <f t="shared" ref="E10:E19" si="0">MAX(D10-C10,0)</f>
        <v>5601.9591716199939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5670205.4649998304</v>
      </c>
      <c r="D11" s="33">
        <v>7238740</v>
      </c>
      <c r="E11" s="33">
        <f t="shared" si="0"/>
        <v>1568534.5350001696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98665.074991129994</v>
      </c>
      <c r="D12" s="33">
        <v>84884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aA9ur8qOBgBlheRaWWaaHpRcAyMufe3VRWE2OqK+Nra2YaV8uToCD7PdQfCphXFUudsybU5WtpyMWJPG1GKAQw==" saltValue="Y1CvTe7VqwJWY4D5GbN4X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0</v>
      </c>
      <c r="D10" s="46" t="s">
        <v>31</v>
      </c>
      <c r="E10" s="33">
        <v>272274.62804846198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180347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0</v>
      </c>
      <c r="D12" s="46" t="s">
        <v>31</v>
      </c>
      <c r="E12" s="33">
        <v>365531</v>
      </c>
      <c r="F12" s="46" t="s">
        <v>31</v>
      </c>
      <c r="G12" s="11"/>
    </row>
    <row r="13" spans="1:7" ht="15" customHeight="1" x14ac:dyDescent="0.25">
      <c r="A13" s="11"/>
      <c r="B13" s="115" t="s">
        <v>152</v>
      </c>
      <c r="C13" s="33">
        <v>12719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5" t="s">
        <v>154</v>
      </c>
      <c r="C14" s="33"/>
      <c r="D14" s="46" t="s">
        <v>31</v>
      </c>
      <c r="E14" s="33">
        <v>13441</v>
      </c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193066</v>
      </c>
      <c r="D18" s="98" t="s">
        <v>31</v>
      </c>
      <c r="E18" s="97">
        <f>SUM(E10:E17)</f>
        <v>651246.62804846198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-382.51543951495938</v>
      </c>
      <c r="D19" s="46" t="s">
        <v>31</v>
      </c>
      <c r="E19" s="33">
        <f>-E18*'8. Nøgletal'!C23</f>
        <v>-1290.2939417639186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-3861.32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12518.909510360156</v>
      </c>
      <c r="D21" s="46" t="s">
        <v>31</v>
      </c>
      <c r="E21" s="33">
        <f>SUM(E18:E20)*'8. Nøgletal'!C9</f>
        <v>43092.104951274079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201341.07407084518</v>
      </c>
      <c r="D22" s="98" t="s">
        <v>31</v>
      </c>
      <c r="E22" s="97">
        <f>SUM(E18:E21)</f>
        <v>693048.43905797217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dR8CCyI8VWpkwZfMQFaOtru5YS2AOXzE2XNRkE8fAVTOiCYZIsGT/dBytK7AoERfTWjyIfJiLejWJGcV6/WNug==" saltValue="pY6yJopbp/sJ9FFJ20x+O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153</v>
      </c>
      <c r="C10" s="33">
        <v>25881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149</v>
      </c>
      <c r="C11" s="33">
        <v>0</v>
      </c>
      <c r="D11" s="46" t="s">
        <v>31</v>
      </c>
      <c r="E11" s="33">
        <v>28690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0</v>
      </c>
      <c r="D12" s="46" t="s">
        <v>31</v>
      </c>
      <c r="E12" s="33">
        <v>272285</v>
      </c>
      <c r="F12" s="46" t="s">
        <v>31</v>
      </c>
      <c r="G12" s="11"/>
    </row>
    <row r="13" spans="1:7" ht="15" customHeight="1" x14ac:dyDescent="0.25">
      <c r="A13" s="11"/>
      <c r="B13" s="115" t="s">
        <v>155</v>
      </c>
      <c r="C13" s="33"/>
      <c r="D13" s="46"/>
      <c r="E13" s="33">
        <v>67204</v>
      </c>
      <c r="F13" s="46" t="s">
        <v>31</v>
      </c>
      <c r="G13" s="11"/>
    </row>
    <row r="14" spans="1:7" ht="15" customHeight="1" x14ac:dyDescent="0.25">
      <c r="A14" s="11"/>
      <c r="B14" s="25" t="s">
        <v>107</v>
      </c>
      <c r="C14" s="97">
        <f>SUM(C10:C12)</f>
        <v>25881</v>
      </c>
      <c r="D14" s="98" t="s">
        <v>31</v>
      </c>
      <c r="E14" s="97">
        <f>SUM(E10:E13)</f>
        <v>368179</v>
      </c>
      <c r="F14" s="98" t="s">
        <v>31</v>
      </c>
      <c r="G14" s="11"/>
    </row>
    <row r="15" spans="1:7" ht="15" customHeight="1" x14ac:dyDescent="0.25">
      <c r="A15" s="11"/>
      <c r="B15" s="11"/>
      <c r="C15" s="11"/>
      <c r="D15" s="11"/>
      <c r="E15" s="11"/>
      <c r="F15" s="11"/>
      <c r="G15" s="11"/>
    </row>
    <row r="16" spans="1:7" ht="15" customHeight="1" x14ac:dyDescent="0.25">
      <c r="A16" s="11"/>
      <c r="B16" s="116"/>
      <c r="C16" s="116"/>
      <c r="D16" s="116"/>
      <c r="E16" s="116"/>
      <c r="F16" s="116"/>
      <c r="G16" s="11"/>
    </row>
  </sheetData>
  <sheetProtection algorithmName="SHA-512" hashValue="wwi/trgjALjl597FZknoEAboft1miNH6ZddFJoJWgPHW2g/cojBuMFxXLPJfBgyRaijv3ZM2AduWxiSpF11+MQ==" saltValue="Gkfjo8S0Q8GN4dT7c6vRw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a6uWyrZm+QlxhT/Ctabn5fgrnIAPzn0uMyCGUtzEU4axnDxKeXCEZkO58582t/bMNrlZM3G3SResY6obzsRJdg==" saltValue="bHvdJXkxp3FkwnkrxB+Al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4wCxu+6VGEBV3a/qcff5cUNvmKObCGbrCFQwH7IWZtr7LfBaknpr1OCI+qF1OyxGPoAH7Bp4bxYJeSQl4f3MFQ==" saltValue="eSgNjomCJY9r02T25CTv/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pam1G40UafeIz5gfbFJ4MDIKUfbZc19M4aDiUeMIa7/ExN5GztqLsmi8WfVp7KcO5qY3tF6yaIUkQyl3EMFjSA==" saltValue="3SZbjrbreO5INrixBdTBm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iVVm2xvXW0WWl24dqdKk/wc6SOxYm/T7LHW7P499HkRnwI/e/PgYqjywRuurf0n8U9gSROo8jR0hXAVoWqvJag==" saltValue="eXZMPm/TmTReVWz04sh8M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sdwNrYgbrn1RpRExIyWzI8zMHqnVFxT0Xo2lOWqelfqgV9aQNGq451JUoiGSnE7YudDG++K78nf7k/fhpx5CzQ==" saltValue="oOrrUzk4SvssdNx2xz2YY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1.9812677504840799E-3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ylnoiMC3fqg1xtAf9Tj+/XodDbfK/toUtALy5sb7Bj/8xFyVF/6Fo8zuJBOnKgPo7s5WJS/JxfMrt8Em03utxA==" saltValue="0OMAzIE/kZN29JtSzp3Jc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2026-10-05T10:29:12Z</dcterms:modified>
</cp:coreProperties>
</file>