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Bornholms Vand AS (V027)\ØR2027\"/>
    </mc:Choice>
  </mc:AlternateContent>
  <xr:revisionPtr revIDLastSave="0" documentId="13_ncr:1_{D3384381-AB99-493A-B408-A35CA8F39D1E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10-tillæg'!$B$9:$B$14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C14" i="7" s="1"/>
  <c r="E13" i="8"/>
  <c r="C13" i="7" s="1"/>
  <c r="E12" i="8"/>
  <c r="E11" i="8"/>
  <c r="C11" i="7" s="1"/>
  <c r="E10" i="8"/>
  <c r="C10" i="7" s="1"/>
  <c r="E9" i="8"/>
  <c r="C9" i="7" s="1"/>
  <c r="C25" i="7"/>
  <c r="C19" i="3" s="1"/>
  <c r="C16" i="6"/>
  <c r="C16" i="12" l="1"/>
  <c r="C21" i="3" s="1"/>
  <c r="C12" i="11"/>
  <c r="C20" i="3" s="1"/>
  <c r="C13" i="3"/>
  <c r="C14" i="3"/>
  <c r="E19" i="9"/>
  <c r="C12" i="7"/>
  <c r="C20" i="7" s="1"/>
  <c r="C11" i="4" s="1"/>
  <c r="C12" i="4" s="1"/>
  <c r="C15" i="4" s="1"/>
  <c r="C19" i="4" s="1"/>
  <c r="C24" i="4" s="1"/>
  <c r="C19" i="9"/>
  <c r="C21" i="9" s="1"/>
  <c r="C22" i="9" s="1"/>
  <c r="E20" i="9"/>
  <c r="C12" i="13"/>
  <c r="C11" i="6" s="1"/>
  <c r="C12" i="6" s="1"/>
  <c r="C13" i="6" s="1"/>
  <c r="E12" i="13"/>
  <c r="E21" i="9" l="1"/>
  <c r="E22" i="9" s="1"/>
  <c r="C11" i="3"/>
  <c r="C17" i="6"/>
  <c r="C18" i="6" s="1"/>
  <c r="C19" i="6" s="1"/>
  <c r="C20" i="6" s="1"/>
  <c r="C16" i="3" s="1"/>
  <c r="C10" i="3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<sst xmlns="http://schemas.openxmlformats.org/spreadsheetml/2006/main" count="338" uniqueCount="157">
  <si>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</si>
  <si>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</si>
  <si>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</si>
  <si>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</si>
  <si>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</si>
  <si>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</si>
  <si>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</si>
  <si>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</si>
  <si>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</si>
  <si>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</si>
  <si>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</si>
  <si>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</si>
  <si>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</si>
  <si>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</si>
  <si>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</si>
  <si>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</si>
  <si>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</si>
  <si>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</si>
  <si>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</si>
  <si>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</si>
  <si>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</si>
  <si>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</si>
  <si>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</si>
  <si>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</si>
  <si>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</si>
  <si>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</si>
  <si>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</si>
  <si>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</si>
  <si>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</si>
  <si>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</si>
  <si>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</si>
  <si>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</si>
  <si>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</si>
  <si>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</si>
  <si>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</si>
  <si>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</si>
  <si>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</si>
  <si>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</si>
  <si>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</si>
  <si>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</si>
  <si>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</si>
  <si>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</si>
  <si>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</si>
  <si>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</si>
  <si>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</si>
  <si>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</si>
  <si>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</si>
  <si>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</si>
  <si>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</si>
  <si>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</si>
  <si>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</si>
  <si>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</si>
  <si>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</si>
  <si>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</si>
  <si>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</si>
  <si>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</si>
  <si>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</si>
  <si>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</si>
  <si>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</si>
  <si>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</si>
  <si>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</si>
  <si>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</si>
  <si>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</si>
  <si>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</si>
  <si>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</si>
  <si>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</si>
  <si>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</si>
  <si>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</si>
  <si>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</si>
  <si>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</si>
  <si>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</si>
  <si>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</si>
  <si>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</si>
  <si>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</si>
  <si>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</si>
  <si>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</si>
  <si>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</si>
  <si>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</si>
  <si>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</si>
  <si>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</si>
  <si>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</si>
  <si>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</si>
  <si>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</si>
  <si>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</si>
  <si>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</si>
  <si>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</si>
  <si>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</si>
  <si>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</si>
  <si>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</si>
  <si>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</si>
  <si>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</si>
  <si>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</si>
  <si>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</si>
  <si>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</si>
  <si>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</si>
  <si>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</si>
  <si>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</si>
  <si>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</si>
  <si>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</si>
  <si>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</si>
  <si>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</si>
  <si>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</si>
  <si>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</si>
  <si>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</si>
  <si>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</si>
  <si>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</si>
  <si>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</si>
  <si>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</si>
  <si>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</si>
  <si>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</si>
  <si>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</si>
  <si>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</si>
  <si>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</si>
  <si>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</si>
  <si>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</si>
  <si>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</si>
  <si>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</si>
  <si>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</si>
  <si>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</si>
  <si>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</si>
  <si>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</si>
  <si>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</si>
  <si>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</si>
  <si>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</si>
  <si>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</si>
  <si>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</si>
  <si>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</si>
  <si>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</si>
  <si>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</si>
  <si>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</si>
  <si>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</si>
  <si>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</si>
  <si>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</si>
  <si>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</si>
  <si>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</si>
  <si>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</si>
  <si>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</si>
  <si>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</si>
  <si>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</si>
  <si>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</si>
  <si>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</si>
  <si>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</si>
  <si>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</si>
  <si>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</si>
  <si>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</si>
  <si>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</si>
  <si>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</si>
  <si>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</si>
  <si>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</si>
  <si>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</si>
  <si>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</si>
  <si>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Erstatninger</t>
  </si>
  <si>
    <t>Aftaler om dyrkningspraksis eller andre restriktioner i arealanvendelse</t>
  </si>
  <si>
    <t>Nye forsyningsnet, tilslutninger, trykforøgere samt boringer</t>
  </si>
  <si>
    <t>Ingen engangstillæg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</si>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</sst>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s5jF+fJXR2TTZpYo9+sPCN7FSllQ6kE5yYpWUEtKyGwjfoa+5BIPIuAvggHX0cujTyvrbsAx5MAQ5eaEuQeoEg==" saltValue="2YiQUApvNUkxLORWSUYq0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23314495.798023704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137152.90105148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150</v>
      </c>
      <c r="C12" s="32">
        <v>26270.336712766366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0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-265717.11528794549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-206706.93153886803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296770.88535759866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23302265.874318738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10-tillæg'!C25</f>
        <v>0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hidden="1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SUM(C18:C22)</f>
        <v>23302265.874318738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jKLEqfq4XePXUxqWCfZjaaGFjETZA+Go53epIWPjJpUkxLy6GaFpvu1yI+2zP9b0O47ksL/SV3Yax3OBVW4f0A==" saltValue="acMPuCaC4v/FCPTQoar1R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2.710937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30108480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273319.14255713997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1614068.5948937102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31995867.737450849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34036797.460000001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-2040929.7225491516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3860057</v>
      </c>
      <c r="D18" s="46" t="s">
        <v>31</v>
      </c>
      <c r="E18" s="11"/>
    </row>
    <row r="19" spans="1:5" ht="15" customHeight="1" x14ac:dyDescent="0.25">
      <c r="A19" s="11"/>
      <c r="B19" s="25" t="s">
        <v>144</v>
      </c>
      <c r="C19" s="41">
        <f>C15+C18</f>
        <v>1819127.2774508484</v>
      </c>
      <c r="D19" s="27" t="s">
        <v>31</v>
      </c>
      <c r="E19" s="11"/>
    </row>
    <row r="20" spans="1:5" ht="27.75" customHeight="1" x14ac:dyDescent="0.25">
      <c r="A20" s="11"/>
      <c r="B20" s="49" t="s">
        <v>155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15" customHeight="1" x14ac:dyDescent="0.25">
      <c r="A23" s="11"/>
      <c r="B23" s="52" t="s">
        <v>146</v>
      </c>
      <c r="C23" s="53">
        <f>100*3860057/(31064541+2308791)</f>
        <v>11.566291912356848</v>
      </c>
      <c r="D23" s="46" t="s">
        <v>147</v>
      </c>
      <c r="E23" s="11"/>
    </row>
    <row r="24" spans="1:5" ht="15" customHeight="1" x14ac:dyDescent="0.25">
      <c r="A24" s="11"/>
      <c r="B24" s="52" t="s">
        <v>148</v>
      </c>
      <c r="C24" s="53">
        <f>C19/C12*100</f>
        <v>5.6855069297638634</v>
      </c>
      <c r="D24" s="46" t="s">
        <v>147</v>
      </c>
      <c r="E24" s="11"/>
    </row>
    <row r="25" spans="1:5" ht="56.25" customHeight="1" x14ac:dyDescent="0.25">
      <c r="A25" s="11"/>
      <c r="B25" s="54" t="s">
        <v>149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B7qxY3LQMDCRxMLSXtIy4feV/EZrhKclBlNgK5VvuubSocENzjaSLfmPLMpgleHDO+ciE9/gSQlHsRRmAm0ljA==" saltValue="jK3xnquQaW1b40Z7SrlVW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21788242.351906266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273319.14255713997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-196705.6396160803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1449639.9431763778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23314495.798023704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-779204.57506452687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156</v>
      </c>
      <c r="C23" s="78">
        <v>22535291.222959176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EpOB77G0mJvlabLDsdgqtNtWidWRidN4k5EODUv/ookXkDai8gY/UT3B+9t5gDWRQ6I99Qy+98ucU0WLuvfogg==" saltValue="Aa2yIZumTJpPk9228WI2V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10487361.053563185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-209747.22107126372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57732.744451479994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10335346.576943401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-206706.93153886803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14242063.962708207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virksomhed'!E12+'1. Økonomisk ramme 2027'!C12</f>
        <v>105690.49331276637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14347754.456020974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-206706.93153886803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RiUnbUfL3bBL4rg7Kws5IYruFmooJmdDG6bGkeiGW/jRIvLN+nfq7bz48ws0oIXfZYgfgRLnEazHrLvREo4JTA==" saltValue="pqO38Plo4oGFEH3OLkiBN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4299.4420167899953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1292.302876920201</v>
      </c>
      <c r="D12" s="46" t="s">
        <v>31</v>
      </c>
      <c r="E12" s="11"/>
    </row>
    <row r="13" spans="1:5" ht="15" customHeight="1" x14ac:dyDescent="0.25">
      <c r="A13" s="11"/>
      <c r="B13" s="98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8" t="s">
        <v>142</v>
      </c>
      <c r="C14" s="33">
        <f>'5.1.a. § 10-tillæg'!E14</f>
        <v>0</v>
      </c>
      <c r="D14" s="46" t="s">
        <v>31</v>
      </c>
      <c r="E14" s="11"/>
    </row>
    <row r="15" spans="1:5" ht="15" customHeight="1" x14ac:dyDescent="0.25">
      <c r="A15" s="11"/>
      <c r="B15" s="98" t="s">
        <v>151</v>
      </c>
      <c r="C15" s="99">
        <v>405128.88</v>
      </c>
      <c r="D15" s="46" t="s">
        <v>31</v>
      </c>
      <c r="E15" s="11"/>
    </row>
    <row r="16" spans="1:5" ht="15" customHeight="1" x14ac:dyDescent="0.25">
      <c r="A16" s="11"/>
      <c r="B16" s="98" t="s">
        <v>152</v>
      </c>
      <c r="C16" s="99">
        <v>1073617.95</v>
      </c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1484338.5748937102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5" t="s">
        <v>50</v>
      </c>
      <c r="C24" s="106">
        <v>0</v>
      </c>
      <c r="D24" s="107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HyssTyZDKbr24BGK3yzr6epCL50yr+XJsX13AnMsHCGs9wMaf3haHGTPuRsRxfZTaCYeCILZXv8AwT6BQKfRQw==" saltValue="zFjMsJvFeLlsqTQLgEgQC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8" t="s">
        <v>126</v>
      </c>
      <c r="C8" s="109" t="s">
        <v>101</v>
      </c>
      <c r="D8" s="110" t="s">
        <v>102</v>
      </c>
      <c r="E8" s="110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8212360.6894733999</v>
      </c>
      <c r="D9" s="33">
        <v>7452157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72550.557983210005</v>
      </c>
      <c r="D10" s="33">
        <v>76850</v>
      </c>
      <c r="E10" s="33">
        <f t="shared" ref="E10:E19" si="0">MAX(D10-C10,0)</f>
        <v>4299.4420167899953</v>
      </c>
      <c r="F10" s="46" t="s">
        <v>31</v>
      </c>
      <c r="G10" s="11"/>
    </row>
    <row r="11" spans="1:7" ht="41.25" customHeight="1" x14ac:dyDescent="0.25">
      <c r="A11" s="11"/>
      <c r="B11" s="97" t="s">
        <v>139</v>
      </c>
      <c r="C11" s="33">
        <v>72045.720526893099</v>
      </c>
      <c r="D11" s="33">
        <v>64234.71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9870.7371230797999</v>
      </c>
      <c r="D12" s="33">
        <v>11163.04</v>
      </c>
      <c r="E12" s="33">
        <f t="shared" si="0"/>
        <v>1292.302876920201</v>
      </c>
      <c r="F12" s="46" t="s">
        <v>31</v>
      </c>
      <c r="G12" s="11"/>
    </row>
    <row r="13" spans="1:7" ht="15" customHeight="1" x14ac:dyDescent="0.25">
      <c r="A13" s="11"/>
      <c r="B13" s="98" t="s">
        <v>141</v>
      </c>
      <c r="C13" s="33">
        <v>21805.724031225298</v>
      </c>
      <c r="D13" s="33">
        <v>21644.46</v>
      </c>
      <c r="E13" s="33">
        <f t="shared" si="0"/>
        <v>0</v>
      </c>
      <c r="F13" s="46" t="s">
        <v>31</v>
      </c>
      <c r="G13" s="11"/>
    </row>
    <row r="14" spans="1:7" ht="15" customHeight="1" x14ac:dyDescent="0.25">
      <c r="A14" s="11"/>
      <c r="B14" s="98" t="s">
        <v>142</v>
      </c>
      <c r="C14" s="33">
        <v>78361.742954800007</v>
      </c>
      <c r="D14" s="33">
        <v>68300</v>
      </c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11"/>
      <c r="C22" s="103"/>
      <c r="D22" s="103"/>
      <c r="E22" s="103"/>
      <c r="F22" s="103"/>
      <c r="G22" s="11"/>
    </row>
    <row r="23" spans="1:7" ht="15" customHeight="1" x14ac:dyDescent="0.25">
      <c r="A23" s="11"/>
      <c r="B23" s="111"/>
      <c r="C23" s="103"/>
      <c r="D23" s="103"/>
      <c r="E23" s="103"/>
      <c r="F23" s="103"/>
      <c r="G23" s="11"/>
    </row>
  </sheetData>
  <sheetProtection algorithmName="SHA-512" hashValue="ZISqRyhK3GI0cDz8u5q+msAEPzS4J81WaRPx6iHosDgPmAq5SxVmZexvZMsXk8Y7DvLipK3EuRCszWMqB01WEA==" saltValue="sSd0Qc/uNF96VL+QRSE8H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153</v>
      </c>
      <c r="C10" s="33">
        <v>55248.02</v>
      </c>
      <c r="D10" s="46" t="s">
        <v>31</v>
      </c>
      <c r="E10" s="33">
        <v>74482</v>
      </c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55248.02</v>
      </c>
      <c r="D18" s="101" t="s">
        <v>31</v>
      </c>
      <c r="E18" s="100">
        <f>SUM(E10:E17)</f>
        <v>74482</v>
      </c>
      <c r="F18" s="101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-1104.9603999999999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3589.6848514799995</v>
      </c>
      <c r="D21" s="46" t="s">
        <v>31</v>
      </c>
      <c r="E21" s="33">
        <f>SUM(E18:E20)*'8. Nøgletal'!C9</f>
        <v>4938.1566000000003</v>
      </c>
      <c r="F21" s="46" t="s">
        <v>31</v>
      </c>
      <c r="G21" s="11"/>
    </row>
    <row r="22" spans="1:7" ht="26.25" customHeight="1" x14ac:dyDescent="0.25">
      <c r="A22" s="11"/>
      <c r="B22" s="108" t="s">
        <v>106</v>
      </c>
      <c r="C22" s="100">
        <f>SUM(C18:C21)</f>
        <v>57732.744451479994</v>
      </c>
      <c r="D22" s="101" t="s">
        <v>31</v>
      </c>
      <c r="E22" s="100">
        <f>SUM(E18:E21)</f>
        <v>79420.156600000002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djqdtJ9M4GG7dygn0a1Xpugl3xtCmCNVHb10o+jPWicSl0+SNZtuIca31desdyw1Jx6Iq8J6WGtYiBL1oFHfTw==" saltValue="bftDF/bm7v7zH/dxlPl8n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154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WDs2VaSivy+I6HGTXz+3omUgPrBKntRunp0Zl0ZhsZRqLhXXgDZYjYV1kRBIgwKwkEOn40928cKBWM5irfAYiw==" saltValue="Czm+kBffTRW8CVVJLYQvt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tzzoNB16dFBBOPqMP/yDzSGwn0ozn5uph5wbGWyUXJlhgjpYP1brrrUQsgfbVFaQ8b9dLAUGbLqI4nODQc2sGw==" saltValue="G6Ln88yH4zhDdNe12Lpm+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05" t="s">
        <v>112</v>
      </c>
      <c r="C9" s="120"/>
      <c r="D9" s="105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05" t="s">
        <v>143</v>
      </c>
      <c r="C13" s="120"/>
      <c r="D13" s="105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6AU4+YNgMELhmCbL7BkBQ6RI0qXQBdMDZLZu9/K3xoSCGzz/ub5PKdCrpq8vJxwvsfPJSHw/d1vR6C/OxUbOHg==" saltValue="x+0X2jLZwWZUpuVvtvATB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buPLuvnGwYyB8YpNc1wvhujUPyvBAcAHzUAPRczNkxmjUkLMk6rsMpdy1tWAKPuQuKJSR87CweIBdXTprAEfsA==" saltValue="fnSOjTdJ970FgSXwQ0Eph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sFOfFuo7qK3KHf2S4kdvJGZXSPhVeBHy/h9aRNwdpakOgjMmqXK4O1IyedbzXj+56emfd+intoHUyfFwTOtcsA==" saltValue="Emx3mW3LsCBrdEclMJKvF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6"/>
      <c r="D10" s="107" t="s">
        <v>31</v>
      </c>
      <c r="E10" s="106"/>
      <c r="F10" s="107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S8D+N11cqOF08bjezkOj9tSuNrEw5NUniNh7PAZePm5rXRHaIWBB1S0tpyyrV3MGQBnh9GefxUy8qr7q6kDPFQ==" saltValue="LiP9siKx8w2dK5Ltqga5P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1.1317745618038232E-2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3GMdDRg/qGZJBUBRp9SQiCemwUkbRutm1GCLXeH1LacoKxAzsqM/hDDl5M36bwwDSHkB48WoOp7ilcgtzfPx2g==" saltValue="g3lcqmgXi4SMggbgXPEg8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2026-10-01T12:08:14Z</dcterms:modified>
</cp:coreProperties>
</file>