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ribvand Spildevand AS (S03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8" i="11" l="1"/>
  <c r="E11" i="11"/>
  <c r="E12" i="11"/>
  <c r="E13" i="11"/>
  <c r="E14" i="11"/>
  <c r="E15" i="11"/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16" i="11" l="1"/>
  <c r="E17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8" i="11" l="1"/>
  <c r="C10" i="37" s="1"/>
  <c r="C11" i="37" s="1"/>
  <c r="G18" i="1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<sst xmlns="http://schemas.openxmlformats.org/spreadsheetml/2006/main" count="706" uniqueCount="282">
  <si>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</si>
  <si>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</si>
  <si>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</si>
  <si>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</si>
  <si>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</si>
  <si>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</si>
  <si>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</si>
  <si>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</si>
  <si>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</si>
  <si>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</si>
  <si>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</si>
  <si>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</si>
  <si>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</si>
  <si>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</si>
  <si>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</si>
  <si>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</si>
  <si>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</si>
  <si>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</si>
  <si>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</si>
  <si>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</si>
  <si>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</si>
  <si>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</si>
  <si>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</si>
  <si>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</si>
  <si>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</si>
  <si>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</si>
  <si>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</si>
  <si>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</si>
  <si>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</si>
  <si>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</si>
  <si>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</si>
  <si>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</si>
  <si>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</si>
  <si>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</si>
  <si>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</si>
  <si>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</si>
  <si>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</si>
  <si>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</si>
  <si>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</si>
  <si>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</si>
  <si>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</si>
  <si>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</si>
  <si>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</si>
  <si>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</si>
  <si>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</si>
  <si>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</si>
  <si>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</si>
  <si>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</si>
  <si>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</si>
  <si>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</si>
  <si>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</si>
  <si>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</si>
  <si>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</si>
  <si>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</si>
  <si>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</si>
  <si>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</si>
  <si>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</si>
  <si>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</si>
  <si>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</si>
  <si>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</si>
  <si>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</si>
  <si>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</si>
  <si>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</si>
  <si>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</si>
  <si>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</si>
  <si>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</si>
  <si>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</si>
  <si>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</si>
  <si>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</si>
  <si>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</si>
  <si>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</si>
  <si>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</si>
  <si>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</si>
  <si>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</si>
  <si>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</si>
  <si>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</si>
  <si>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</si>
  <si>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</si>
  <si>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</si>
  <si>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</si>
  <si>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</si>
  <si>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</si>
  <si>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</si>
  <si>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</si>
  <si>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</si>
  <si>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</si>
  <si>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</si>
  <si>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</si>
  <si>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</si>
  <si>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</si>
  <si>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</si>
  <si>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</si>
  <si>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</si>
  <si>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</si>
  <si>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</si>
  <si>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</si>
  <si>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</si>
  <si>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</si>
  <si>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</si>
  <si>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</si>
  <si>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</si>
  <si>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</si>
  <si>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</si>
  <si>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</si>
  <si>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</si>
  <si>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</si>
  <si>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</si>
  <si>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</si>
  <si>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</si>
  <si>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</si>
  <si>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</si>
  <si>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</si>
  <si>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</si>
  <si>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</si>
  <si>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</si>
  <si>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</si>
  <si>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</si>
  <si>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</si>
  <si>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</si>
  <si>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</si>
  <si>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</si>
  <si>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</si>
  <si>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</si>
  <si>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</si>
  <si>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</si>
  <si>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</si>
  <si>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</si>
  <si>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</si>
  <si>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</si>
  <si>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</si>
  <si>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</si>
  <si>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</si>
  <si>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</si>
  <si>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</si>
  <si>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</si>
  <si>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</si>
  <si>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</si>
  <si>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</si>
  <si>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</si>
  <si>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</si>
  <si>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</si>
  <si>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</si>
  <si>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</si>
  <si>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</si>
  <si>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</si>
  <si>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</si>
  <si>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</si>
  <si>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</si>
  <si>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</si>
  <si>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</si>
  <si>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</si>
  <si>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</si>
  <si>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</si>
  <si>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</si>
  <si>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</si>
  <si>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</si>
  <si>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</si>
  <si>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</si>
  <si>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</si>
  <si>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</si>
  <si>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</si>
  <si>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</si>
  <si>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</si>
  <si>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</si>
  <si>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</si>
  <si>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</si>
  <si>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</si>
  <si>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</si>
  <si>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</si>
  <si>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</si>
  <si>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</si>
  <si>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</si>
  <si>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</si>
  <si>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</si>
  <si>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</si>
  <si>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</si>
  <si>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</si>
  <si>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</si>
  <si>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</si>
  <si>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</si>
  <si>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</si>
  <si>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</si>
  <si>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</si>
  <si>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</si>
  <si>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</si>
  <si>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</si>
  <si>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</si>
  <si>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</si>
  <si>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</si>
  <si>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</si>
  <si>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</si>
  <si>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</si>
  <si>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</si>
  <si>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</si>
  <si>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</si>
  <si>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</si>
  <si>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</si>
  <si>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</si>
  <si>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</si>
  <si>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</si>
  <si>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</si>
  <si>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</si>
  <si>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</si>
  <si>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</si>
  <si>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</si>
  <si>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</si>
  <si>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</si>
  <si>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</si>
  <si>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</si>
  <si>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</si>
  <si>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</si>
  <si>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</si>
  <si>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</si>
  <si>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</si>
  <si>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</si>
  <si>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</si>
  <si>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</si>
  <si>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</si>
  <si>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</si>
  <si>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</si>
  <si>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</si>
  <si>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</si>
  <si>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</si>
  <si>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</si>
  <si>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</si>
  <si>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</si>
  <si>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</si>
  <si>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</si>
  <si>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</si>
  <si>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</si>
  <si>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</si>
  <si>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</si>
  <si>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</si>
  <si>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</si>
  <si>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</si>
  <si>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</si>
  <si>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</si>
  <si>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</si>
  <si>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</si>
  <si>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</si>
  <si>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</si>
  <si>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</si>
  <si>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</si>
  <si>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</si>
  <si>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</si>
  <si>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</si>
  <si>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</si>
  <si>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</si>
  <si>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</si>
  <si>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</si>
  <si>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</si>
  <si>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</si>
  <si>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</si>
  <si>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</si>
  <si>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</si>
  <si>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</si>
  <si>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</si>
  <si>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</si>
  <si>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</si>
  <si>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</si>
  <si>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</si>
  <si>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</si>
  <si>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</si>
  <si>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</si>
  <si>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</si>
  <si>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</si>
  <si>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</si>
  <si>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</si>
  <si>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Erstatninger</t>
  </si>
  <si>
    <t>Ingen tilknyttet virksomhed</t>
  </si>
  <si>
    <t>Ingen bortfald eller nedsættelse</t>
  </si>
  <si>
    <t>Ledningsnet ≤ Ø 200 mm</t>
  </si>
  <si>
    <t>75</t>
  </si>
  <si>
    <t>Slutdisponering, slam - lavteknologisk (slammineralisering), Konstruktioner</t>
  </si>
  <si>
    <t>60</t>
  </si>
  <si>
    <t>Slutdisponering, slam - lavteknologisk (slammineralisering), Mek/EL</t>
  </si>
  <si>
    <t>20</t>
  </si>
  <si>
    <t>Slutdisponering, slam - lavteknologisk (slammineralisering), SRO</t>
  </si>
  <si>
    <t>10</t>
  </si>
  <si>
    <t>Ingen engangstillæg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</si>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</sst>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1520708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73684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103256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313256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2010904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2060269.3605513601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4268686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105729434.80816993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95152135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10577299.808169931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100451289.60234724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103186507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-2735217.3976527601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102668697.51474616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100745945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1922752.5147461593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280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281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271</v>
      </c>
      <c r="C10" s="112" t="s">
        <v>272</v>
      </c>
      <c r="D10" s="9">
        <v>9583473</v>
      </c>
      <c r="E10" s="9">
        <f>IFERROR(D10/C10,0)</f>
        <v>127779.64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6" t="s">
        <v>271</v>
      </c>
      <c r="C11" s="112" t="s">
        <v>272</v>
      </c>
      <c r="D11" s="9">
        <v>18786513</v>
      </c>
      <c r="E11" s="9">
        <f t="shared" ref="E11:E15" si="0">IFERROR(D11/C11,0)</f>
        <v>250486.84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6" t="s">
        <v>271</v>
      </c>
      <c r="C12" s="112" t="s">
        <v>272</v>
      </c>
      <c r="D12" s="9">
        <v>18794073</v>
      </c>
      <c r="E12" s="9">
        <f t="shared" si="0"/>
        <v>250587.64</v>
      </c>
      <c r="F12" s="9">
        <v>0</v>
      </c>
      <c r="G12" s="9">
        <v>0</v>
      </c>
      <c r="H12" s="14" t="s">
        <v>3</v>
      </c>
      <c r="I12" s="1"/>
    </row>
    <row r="13" spans="1:9" ht="51.75" x14ac:dyDescent="0.25">
      <c r="A13" s="1"/>
      <c r="B13" s="56" t="s">
        <v>273</v>
      </c>
      <c r="C13" s="112" t="s">
        <v>274</v>
      </c>
      <c r="D13" s="9">
        <v>3107505</v>
      </c>
      <c r="E13" s="9">
        <f t="shared" si="0"/>
        <v>51791.75</v>
      </c>
      <c r="F13" s="9">
        <v>0</v>
      </c>
      <c r="G13" s="9">
        <v>0</v>
      </c>
      <c r="H13" s="14" t="s">
        <v>3</v>
      </c>
      <c r="I13" s="1"/>
    </row>
    <row r="14" spans="1:9" ht="51.75" x14ac:dyDescent="0.25">
      <c r="A14" s="1"/>
      <c r="B14" s="56" t="s">
        <v>275</v>
      </c>
      <c r="C14" s="112" t="s">
        <v>276</v>
      </c>
      <c r="D14" s="9">
        <v>1109826</v>
      </c>
      <c r="E14" s="9">
        <f t="shared" si="0"/>
        <v>55491.3</v>
      </c>
      <c r="F14" s="9">
        <v>0</v>
      </c>
      <c r="G14" s="9">
        <v>0</v>
      </c>
      <c r="H14" s="14" t="s">
        <v>3</v>
      </c>
      <c r="I14" s="1"/>
    </row>
    <row r="15" spans="1:9" ht="39" x14ac:dyDescent="0.25">
      <c r="A15" s="1"/>
      <c r="B15" s="56" t="s">
        <v>277</v>
      </c>
      <c r="C15" s="112" t="s">
        <v>278</v>
      </c>
      <c r="D15" s="9">
        <v>221965</v>
      </c>
      <c r="E15" s="9">
        <f t="shared" si="0"/>
        <v>22196.5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6" t="s">
        <v>271</v>
      </c>
      <c r="C16" s="112" t="s">
        <v>272</v>
      </c>
      <c r="D16" s="9">
        <v>1595757</v>
      </c>
      <c r="E16" s="9">
        <f t="shared" ref="E16:E17" si="1">IFERROR(D16/C16,0)</f>
        <v>21276.76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6" t="s">
        <v>271</v>
      </c>
      <c r="C17" s="112" t="s">
        <v>272</v>
      </c>
      <c r="D17" s="9">
        <v>1419090</v>
      </c>
      <c r="E17" s="9">
        <f t="shared" si="1"/>
        <v>18921.2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89" t="s">
        <v>238</v>
      </c>
      <c r="C18" s="90"/>
      <c r="D18" s="91"/>
      <c r="E18" s="12">
        <f>SUM(E10:E17)</f>
        <v>798531.63</v>
      </c>
      <c r="F18" s="12">
        <f t="shared" ref="F18:G18" si="2">SUM(F10:F17)</f>
        <v>0</v>
      </c>
      <c r="G18" s="12">
        <f t="shared" si="2"/>
        <v>0</v>
      </c>
      <c r="H18" s="13" t="s">
        <v>3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8:D1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Anlægsprojekter'!F18</f>
        <v>0</v>
      </c>
      <c r="D10" s="14" t="s">
        <v>3</v>
      </c>
      <c r="E10" s="9">
        <f>SUM('Fane 9. Anlægsprojekter'!E18,'Fane 9. Anlægsprojekter'!G18)</f>
        <v>798531.63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798531.63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808273.71588599996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2qyfDNlrujjKgffR7ZQi72O84WXnavSO13bBdguxA3hjLOFhpXHz1ovIi0fRHJ/IJb/N3xUttHzl0g82Tx0sfw==" saltValue="j6FlA4/T2vf91UbLWSfUb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teYiX7qbWfCNRv1Z0R7AKMzRjPlJAqqcD4FZAZ3+zN8ixNgqdUNNv+h2LzbyHGiAAX4ZJb9T4aNva/meJaOrg==" saltValue="p16tSlDS90avphEOAXNGO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100341016.2441725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808273.71588599996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1986578.9593440073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-2062717.3783880502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-656605.67270704929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-2202313.0409971173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98214232.827310294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6328955.3605513601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104543188.18786165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98214232.827310294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1198213.6404931857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-1988248.9293560695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-651323.93667579372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-2097957.3928526449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94674916.208918974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2085404.6467500867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96760320.855669066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94674916.208918974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1155033.9777488115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-1916599.0037333558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-646084.68692917365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-2065154.7800366972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91202111.715968564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2110846.5834404379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93312958.299409002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91202111.715968564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1112665.7629348165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-1846295.5495780676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-640887.5817075154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-2032865.0524734331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87794729.295144364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2136598.9117584112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89931328.206902772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102113970.85344373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1155963.323361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2034417.7032830529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-2106087.0376017555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-657061.67350846424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-2200186.9248050665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100341016.2441725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5977329.2165614907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-5514777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100803568.46073399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33064096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661281.92000000004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32969863.326400001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0.33474496857263153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659397.27322289941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32875899.549710706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657517.99099421408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32853083.675423209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657061.67350846424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32830283.635352466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656605.67270704929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32566196.833789688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651323.93667579372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32304234.346458681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646084.68692917365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32044379.085375767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640887.5817075154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75171293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684058.76630000002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75790760.832789764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298171.34789582557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1346774.0995981351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76050145.847506493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115654.20279361997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1347093.7730651696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76292634.790896475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1178735.8008312117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2200186.9248050665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76754025.985161006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818134.65521980915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2202313.0409971173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76289359.740096182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2097957.3928526449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75096537.455879897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2065154.7800366972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73922365.544488475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2032865.0524734331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5.3043895116008108E-3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2020-08-31T06:40:16Z</dcterms:modified>
</cp:coreProperties>
</file>