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HALSNÆS SPILDEVAND AS (S035)\ØR2027\"/>
    </mc:Choice>
  </mc:AlternateContent>
  <xr:revisionPtr revIDLastSave="0" documentId="13_ncr:1_{E2D85BF5-9F82-496E-91BC-DCD17ED33379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E9" i="8"/>
  <c r="C9" i="7" s="1"/>
  <c r="C25" i="7"/>
  <c r="C18" i="3" s="1"/>
  <c r="C16" i="6"/>
  <c r="C13" i="3" l="1"/>
  <c r="C16" i="12"/>
  <c r="C20" i="3" s="1"/>
  <c r="C12" i="11"/>
  <c r="C19" i="3" s="1"/>
  <c r="C12" i="3"/>
  <c r="C10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<sst xmlns="http://schemas.openxmlformats.org/spreadsheetml/2006/main" count="337" uniqueCount="156">
  <si>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</si>
  <si>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</si>
  <si>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</si>
  <si>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</si>
  <si>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</si>
  <si>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</si>
  <si>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</si>
  <si>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</si>
  <si>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</si>
  <si>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</si>
  <si>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</si>
  <si>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</si>
  <si>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</si>
  <si>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</si>
  <si>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</si>
  <si>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</si>
  <si>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</si>
  <si>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</si>
  <si>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</si>
  <si>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</si>
  <si>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</si>
  <si>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</si>
  <si>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</si>
  <si>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</si>
  <si>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</si>
  <si>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</si>
  <si>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</si>
  <si>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</si>
  <si>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</si>
  <si>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</si>
  <si>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</si>
  <si>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</si>
  <si>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</si>
  <si>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</si>
  <si>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</si>
  <si>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</si>
  <si>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</si>
  <si>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</si>
  <si>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</si>
  <si>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</si>
  <si>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</si>
  <si>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</si>
  <si>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</si>
  <si>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</si>
  <si>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</si>
  <si>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</si>
  <si>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</si>
  <si>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</si>
  <si>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</si>
  <si>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</si>
  <si>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</si>
  <si>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</si>
  <si>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</si>
  <si>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</si>
  <si>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</si>
  <si>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</si>
  <si>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</si>
  <si>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</si>
  <si>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</si>
  <si>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</si>
  <si>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</si>
  <si>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</si>
  <si>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</si>
  <si>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</si>
  <si>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</si>
  <si>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</si>
  <si>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</si>
  <si>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</si>
  <si>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</si>
  <si>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</si>
  <si>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</si>
  <si>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</si>
  <si>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</si>
  <si>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</si>
  <si>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</si>
  <si>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</si>
  <si>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</si>
  <si>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</si>
  <si>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</si>
  <si>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</si>
  <si>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</si>
  <si>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</si>
  <si>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</si>
  <si>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</si>
  <si>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</si>
  <si>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</si>
  <si>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</si>
  <si>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</si>
  <si>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</si>
  <si>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</si>
  <si>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</si>
  <si>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</si>
  <si>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</si>
  <si>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</si>
  <si>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</si>
  <si>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</si>
  <si>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</si>
  <si>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</si>
  <si>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</si>
  <si>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</si>
  <si>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</si>
  <si>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</si>
  <si>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</si>
  <si>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</si>
  <si>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</si>
  <si>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</si>
  <si>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</si>
  <si>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</si>
  <si>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</si>
  <si>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</si>
  <si>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</si>
  <si>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</si>
  <si>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</si>
  <si>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</si>
  <si>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</si>
  <si>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</si>
  <si>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</si>
  <si>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</si>
  <si>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</si>
  <si>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</si>
  <si>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</si>
  <si>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</si>
  <si>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</si>
  <si>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</si>
  <si>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</si>
  <si>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</si>
  <si>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</si>
  <si>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</si>
  <si>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</si>
  <si>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</si>
  <si>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</si>
  <si>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</si>
  <si>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</si>
  <si>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</si>
  <si>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</si>
  <si>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</si>
  <si>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</si>
  <si>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</si>
  <si>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</si>
  <si>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</si>
  <si>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</si>
  <si>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</si>
  <si>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</si>
  <si>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</si>
  <si>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</si>
  <si>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</si>
  <si>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</si>
  <si>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</si>
  <si>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</si>
  <si>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Øvrige afgifter</t>
  </si>
  <si>
    <t>Erstatninger</t>
  </si>
  <si>
    <t>Gebyr til Miljøstyrelsen</t>
  </si>
  <si>
    <t>Miljø og forsyningssikkerhed</t>
  </si>
  <si>
    <t>Udvidelse af forsyningsområdet</t>
  </si>
  <si>
    <t>NIS2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</si>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</sst>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wrapText="1"/>
    </xf>
    <xf numFmtId="1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42578125" style="12" customWidth="1"/>
    <col min="2" max="2" width="11.42578125" style="12" customWidth="1"/>
    <col min="3" max="3" width="48.5703125" style="12" customWidth="1"/>
    <col min="4" max="4" width="9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wQK9Iwf7GbkBax177Y4aXZa9IOl80sKj5U7HumSRC38groqcOrFAWvvNGSSsGILiepSzi33cJOrN4JLprhfxPg==" saltValue="15bIMvQyTZilwxO4VqRKmQ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duGsmwCDb8zx+198i9zRvGfuo8f4emD8rDrUa2D0MDRXXzQ8+IhI55JCVsJLOmVYjMJl5A3OwRrPRkY2jUml/w==" saltValue="lyIYiD/K66LXsE8QWJtHC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7" t="s">
        <v>141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/FnxClQLq92mdNjX7meVOVIKreyEn0UI4Zotpo/4Es5gGK9LEha98NRAV1m8clwlANahzPB8RYc2fLGbb6DGkg==" saltValue="vhQgfV1ASNCZZn7Jkd5OW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42.42578125" style="12" customWidth="1"/>
    <col min="3" max="3" width="9.5703125" style="12" customWidth="1"/>
    <col min="4" max="4" width="3.42578125" style="12" customWidth="1"/>
    <col min="5" max="5" width="9.5703125" style="12" customWidth="1"/>
    <col min="6" max="6" width="3.42578125" style="12" customWidth="1"/>
    <col min="7" max="7" width="9.5703125" style="12" customWidth="1"/>
    <col min="8" max="8" width="3.42578125" style="12" customWidth="1"/>
    <col min="9" max="9" width="5.425781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HCFStFDXZrbgL/WiBGCLXA2JvYJYqYo8kmqhUNycs4A0CFKOloes/1MBKrjGSq7jCOQFO2/vYYHwOgO1qZcrcQ==" saltValue="Qc9X4mgwDZ6dAWgvVdaS5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IK3R57Dg6odw3BFmOBeN41TjMr3BPlImpofhEsCSBQ5Jft9c8FAhCDK/bEiBVH0asYUolz8mFPu3VlQdXf3+NA==" saltValue="ickEXK3b5A9ifH6GTfbn/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Md2yUDgUeqH+IitclmI/SStJpfqZCZlUibr4si1xhCAhs1s1vSr78tDtwhop6Zv13bHBtHzFznp0aNMFXoBY+A==" saltValue="/bXEjmmdn6IUJRxiE4dzr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61.5703125" style="12" customWidth="1"/>
    <col min="3" max="3" width="12.5703125" style="12" customWidth="1"/>
    <col min="4" max="4" width="5.425781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BMRYsL4FFqRGhAz++V37g3pk/v0Q0+YsZ51WT8hgxo2j9EOf5oFgiaoyt9k1gs0bpuwEMlIDi0FTZb1RWLkaYA==" saltValue="uM+df1zkzGrYseQ224ho9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77688167.986513421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1928615.1229300001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-600182.6272080153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2283579.7539366037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81300180.23617202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81300180.23617202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MwXYbq4Q4vEO1o6h5gm7/Y0qy7ah6Yx5n+z/R/iRbglFV/Bg9UTxM8nWmZZ3PmoAs4xvLzYy2c9LNxD/89TT4A==" saltValue="jlGswH1QdWPczdO5Lg+Ec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77844752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556870.07267929171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3972403.1060977997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82374025.178777099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75278079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7095946.1787770987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-2935382</v>
      </c>
      <c r="D18" s="46" t="s">
        <v>31</v>
      </c>
      <c r="E18" s="11"/>
    </row>
    <row r="19" spans="1:5" ht="15" customHeight="1" x14ac:dyDescent="0.25">
      <c r="A19" s="11"/>
      <c r="B19" s="25" t="s">
        <v>142</v>
      </c>
      <c r="C19" s="41">
        <f>C15+C18</f>
        <v>4160564.1787770987</v>
      </c>
      <c r="D19" s="27" t="s">
        <v>31</v>
      </c>
      <c r="E19" s="11"/>
    </row>
    <row r="20" spans="1:5" ht="49.5" customHeight="1" x14ac:dyDescent="0.25">
      <c r="A20" s="11"/>
      <c r="B20" s="49" t="s">
        <v>143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27.95" customHeight="1" x14ac:dyDescent="0.25">
      <c r="A23" s="11"/>
      <c r="B23" s="52" t="s">
        <v>145</v>
      </c>
      <c r="C23" s="53">
        <f>100*-2935382/(69828648+700205)</f>
        <v>-4.1619590779393505</v>
      </c>
      <c r="D23" s="46" t="s">
        <v>146</v>
      </c>
      <c r="E23" s="11"/>
    </row>
    <row r="24" spans="1:5" ht="27.95" customHeight="1" x14ac:dyDescent="0.25">
      <c r="A24" s="11"/>
      <c r="B24" s="52" t="s">
        <v>147</v>
      </c>
      <c r="C24" s="53">
        <f>C19/C12*100</f>
        <v>5.0508205344432158</v>
      </c>
      <c r="D24" s="46" t="s">
        <v>146</v>
      </c>
      <c r="E24" s="11"/>
    </row>
    <row r="25" spans="1:5" ht="56.25" customHeight="1" x14ac:dyDescent="0.25">
      <c r="A25" s="11"/>
      <c r="B25" s="49" t="s">
        <v>148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tQTULPkxpRaJ+kw1IyWvG4+ejjo4nB9sadG8o38h4/DtZTAwMOHT3N8WowGG/VJJugxNG10RaLvxrwFhIgIoxQ==" saltValue="QBIP24ye1vMmEU3dZD/gh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75539077.091861963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556870.07267929171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0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-589903.8303849519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2182124.6523571173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77688167.986513421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0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155</v>
      </c>
      <c r="C23" s="75">
        <v>77688167.986513421</v>
      </c>
      <c r="D23" s="58" t="s">
        <v>31</v>
      </c>
      <c r="E23" s="54"/>
    </row>
    <row r="24" spans="1:5" ht="30" customHeight="1" x14ac:dyDescent="0.25">
      <c r="A24" s="54"/>
      <c r="B24" s="76" t="s">
        <v>136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/tQTjyN5hQ7DY0lIBK5wjSQZVJ1nN4JZgxlt1wuQECoaQ8aDvOP1oK/k1MPcVqLqSig3CBVBuD2UF5uYBUrp0A==" saltValue="5JSSxGY+B+YZ8ywGh3Foh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30347602.554153845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-606952.05108307686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268480.85732999997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30009131.360400766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-600182.6272080153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58214571.825787291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1660134.2655999998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59874706.091387294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-600182.6272080153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BvFiKyvTZx7up+U5VNtJeSTsHjUFvxiv+Rdwn1Jv6vwLZACs+4QonMR5faj9BC0lGuwTP1uaAfxDr4hM70xV+g==" saltValue="JPR4W1XeEocsBeFUKrELr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138</v>
      </c>
      <c r="C10" s="33">
        <f>'5.1.a. § 10-tillæg'!E10</f>
        <v>4944.2260977999977</v>
      </c>
      <c r="D10" s="46" t="s">
        <v>31</v>
      </c>
      <c r="E10" s="11"/>
    </row>
    <row r="11" spans="1:5" ht="15" customHeight="1" x14ac:dyDescent="0.25">
      <c r="A11" s="11"/>
      <c r="B11" s="94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4" t="s">
        <v>140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5" t="s">
        <v>149</v>
      </c>
      <c r="C13" s="33">
        <f>'5.1.a. § 10-tillæg'!E13</f>
        <v>51484.59</v>
      </c>
      <c r="D13" s="46" t="s">
        <v>31</v>
      </c>
      <c r="E13" s="11"/>
    </row>
    <row r="14" spans="1:5" ht="15" customHeight="1" x14ac:dyDescent="0.25">
      <c r="A14" s="11"/>
      <c r="B14" s="95" t="s">
        <v>150</v>
      </c>
      <c r="C14" s="96">
        <v>119590.77</v>
      </c>
      <c r="D14" s="46" t="s">
        <v>31</v>
      </c>
      <c r="E14" s="11"/>
    </row>
    <row r="15" spans="1:5" ht="15" customHeight="1" x14ac:dyDescent="0.25">
      <c r="A15" s="11"/>
      <c r="B15" s="95" t="s">
        <v>151</v>
      </c>
      <c r="C15" s="96">
        <v>47791.519999999997</v>
      </c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223811.10609779999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0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24eer9OO6jecHkb3rOL+xDbllHMl5rmmgkT5/xEPxTBYVimOUviOaJocxEZMkz4RcoGe43gwnXcVNskBeZ/pkg==" saltValue="8QIR9QZVEUgpTfgN8vxPF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0.5703125" style="12" customWidth="1"/>
    <col min="3" max="5" width="12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137</v>
      </c>
      <c r="C9" s="33">
        <v>1684191.9207478501</v>
      </c>
      <c r="D9" s="33">
        <v>833244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138</v>
      </c>
      <c r="C10" s="33">
        <v>75473.773902200002</v>
      </c>
      <c r="D10" s="33">
        <v>80418</v>
      </c>
      <c r="E10" s="33">
        <f t="shared" ref="E10:E19" si="0">MAX(D10-C10,0)</f>
        <v>4944.2260977999977</v>
      </c>
      <c r="F10" s="46" t="s">
        <v>31</v>
      </c>
      <c r="G10" s="11"/>
    </row>
    <row r="11" spans="1:7" ht="39" customHeight="1" x14ac:dyDescent="0.25">
      <c r="A11" s="11"/>
      <c r="B11" s="94" t="s">
        <v>139</v>
      </c>
      <c r="C11" s="33">
        <v>400524.92373354</v>
      </c>
      <c r="D11" s="33">
        <v>333430.98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4" t="s">
        <v>140</v>
      </c>
      <c r="C12" s="33">
        <v>829894.29112668999</v>
      </c>
      <c r="D12" s="33">
        <v>554118.15</v>
      </c>
      <c r="E12" s="33">
        <f t="shared" si="0"/>
        <v>0</v>
      </c>
      <c r="F12" s="46" t="s">
        <v>31</v>
      </c>
      <c r="G12" s="11"/>
    </row>
    <row r="13" spans="1:7" ht="15" customHeight="1" x14ac:dyDescent="0.25">
      <c r="A13" s="11"/>
      <c r="B13" s="95" t="s">
        <v>149</v>
      </c>
      <c r="C13" s="33">
        <v>0</v>
      </c>
      <c r="D13" s="33">
        <v>51484.59</v>
      </c>
      <c r="E13" s="33">
        <f t="shared" si="0"/>
        <v>51484.59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105" t="s">
        <v>104</v>
      </c>
      <c r="C21" s="106"/>
      <c r="D21" s="106"/>
      <c r="E21" s="106"/>
      <c r="F21" s="107"/>
      <c r="G21" s="11"/>
    </row>
    <row r="22" spans="1:7" ht="15" customHeight="1" x14ac:dyDescent="0.25">
      <c r="A22" s="11"/>
      <c r="B22" s="108"/>
      <c r="C22" s="100"/>
      <c r="D22" s="100"/>
      <c r="E22" s="100"/>
      <c r="F22" s="100"/>
      <c r="G22" s="11"/>
    </row>
    <row r="23" spans="1:7" ht="15" customHeight="1" x14ac:dyDescent="0.25">
      <c r="A23" s="11"/>
      <c r="B23" s="108"/>
      <c r="C23" s="100"/>
      <c r="D23" s="100"/>
      <c r="E23" s="100"/>
      <c r="F23" s="100"/>
      <c r="G23" s="11"/>
    </row>
  </sheetData>
  <sheetProtection algorithmName="SHA-512" hashValue="Th65AJY7S++upWKMMKuB/AWl7sK8HAVFZdiS2YJUsfNzPJ2qsgJEyv0AOPYM7K3amsFVEwMTV21imj90u2+Kxg==" saltValue="Xq4II/dwqa35KCvMfomBQ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152</v>
      </c>
      <c r="C10" s="33">
        <v>0</v>
      </c>
      <c r="D10" s="46" t="s">
        <v>31</v>
      </c>
      <c r="E10" s="33">
        <v>507460</v>
      </c>
      <c r="F10" s="46" t="s">
        <v>31</v>
      </c>
      <c r="G10" s="11"/>
    </row>
    <row r="11" spans="1:7" ht="15" customHeight="1" x14ac:dyDescent="0.25">
      <c r="A11" s="11"/>
      <c r="B11" s="112" t="s">
        <v>153</v>
      </c>
      <c r="C11" s="33">
        <v>266265</v>
      </c>
      <c r="D11" s="46" t="s">
        <v>31</v>
      </c>
      <c r="E11" s="33">
        <v>1106044</v>
      </c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266265</v>
      </c>
      <c r="D18" s="98" t="s">
        <v>31</v>
      </c>
      <c r="E18" s="97">
        <f>SUM(E10:E17)</f>
        <v>1613504</v>
      </c>
      <c r="F18" s="98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-5325.3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7541.15733</v>
      </c>
      <c r="D21" s="46" t="s">
        <v>31</v>
      </c>
      <c r="E21" s="33">
        <f>SUM(E18:E20)*'8. Nøgletal'!C9</f>
        <v>46630.265599999999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268480.85733000003</v>
      </c>
      <c r="D22" s="98" t="s">
        <v>31</v>
      </c>
      <c r="E22" s="97">
        <f>SUM(E18:E21)</f>
        <v>1660134.2656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s6KUDfu5OI2SIJ7ppG0lV/bKOMbOPX4bcZeVWC17LTfI2mvq9xLcaOVbuLX/y85aqoDdz/7xHomsQ/g7CpUUFA==" saltValue="/KzHPaM99hXGMu8XqxBzL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154</v>
      </c>
      <c r="C10" s="33">
        <v>130749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153</v>
      </c>
      <c r="C11" s="33">
        <v>0</v>
      </c>
      <c r="D11" s="46" t="s">
        <v>31</v>
      </c>
      <c r="E11" s="33">
        <v>1317674</v>
      </c>
      <c r="F11" s="46" t="s">
        <v>31</v>
      </c>
      <c r="G11" s="11"/>
    </row>
    <row r="12" spans="1:7" ht="15" customHeight="1" x14ac:dyDescent="0.25">
      <c r="A12" s="11"/>
      <c r="B12" s="112" t="s">
        <v>153</v>
      </c>
      <c r="C12" s="33">
        <v>0</v>
      </c>
      <c r="D12" s="46" t="s">
        <v>31</v>
      </c>
      <c r="E12" s="33">
        <v>420400</v>
      </c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130749</v>
      </c>
      <c r="D13" s="98" t="s">
        <v>31</v>
      </c>
      <c r="E13" s="97">
        <f>SUM(E10:E12)</f>
        <v>1738074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xSo4tGWEwafb/VcggOy432YETlflF4uVUSI7i+7D4tuTuWTc3qBsIcNMHN18LODuh0b/WzOZCiJYfPZl+sJO3g==" saltValue="381l4sTwYomnQaCCLgpPg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2026-08-20T11:26:39Z</dcterms:modified>
</cp:coreProperties>
</file>