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Vesthimmerlands Vand AS (V208)\ØR2024\"/>
    </mc:Choice>
  </mc:AlternateContent>
  <xr:revisionPtr revIDLastSave="0" documentId="13_ncr:1_{F8B673BF-294A-43B9-AE23-593F06E50FE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<sst xmlns="http://schemas.openxmlformats.org/spreadsheetml/2006/main" count="344" uniqueCount="149">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</sst>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87" t="s">
        <v>127</v>
      </c>
      <c r="E8" s="87"/>
      <c r="F8" s="87"/>
      <c r="G8" s="87"/>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82" t="s">
        <v>80</v>
      </c>
      <c r="E13" s="83"/>
      <c r="F13" s="83"/>
      <c r="G13" s="84"/>
      <c r="H13" s="1"/>
      <c r="I13" s="1"/>
    </row>
    <row r="14" spans="1:9" x14ac:dyDescent="0.25">
      <c r="A14" s="1"/>
      <c r="B14" s="1"/>
      <c r="C14" s="6" t="s">
        <v>14</v>
      </c>
      <c r="D14" s="82" t="s">
        <v>110</v>
      </c>
      <c r="E14" s="83"/>
      <c r="F14" s="83"/>
      <c r="G14" s="84"/>
      <c r="H14" s="1"/>
      <c r="I14" s="1"/>
    </row>
    <row r="15" spans="1:9" x14ac:dyDescent="0.25">
      <c r="A15" s="1"/>
      <c r="B15" s="1"/>
      <c r="C15" s="6" t="s">
        <v>26</v>
      </c>
      <c r="D15" s="82" t="s">
        <v>68</v>
      </c>
      <c r="E15" s="83"/>
      <c r="F15" s="83"/>
      <c r="G15" s="84"/>
      <c r="H15" s="1"/>
      <c r="I15" s="1"/>
    </row>
    <row r="16" spans="1:9" x14ac:dyDescent="0.25">
      <c r="A16" s="1"/>
      <c r="B16" s="1"/>
      <c r="C16" s="6" t="s">
        <v>27</v>
      </c>
      <c r="D16" s="82" t="s">
        <v>107</v>
      </c>
      <c r="E16" s="83"/>
      <c r="F16" s="83"/>
      <c r="G16" s="84"/>
      <c r="H16" s="1"/>
      <c r="I16" s="1"/>
    </row>
    <row r="17" spans="1:9" x14ac:dyDescent="0.25">
      <c r="A17" s="1"/>
      <c r="B17" s="1"/>
      <c r="C17" s="6" t="s">
        <v>45</v>
      </c>
      <c r="D17" s="82" t="s">
        <v>108</v>
      </c>
      <c r="E17" s="83"/>
      <c r="F17" s="83"/>
      <c r="G17" s="84"/>
      <c r="H17" s="1"/>
      <c r="I17" s="1"/>
    </row>
    <row r="18" spans="1:9" x14ac:dyDescent="0.25">
      <c r="A18" s="1"/>
      <c r="B18" s="1"/>
      <c r="C18" s="6" t="s">
        <v>7</v>
      </c>
      <c r="D18" s="79" t="s">
        <v>11</v>
      </c>
      <c r="E18" s="80"/>
      <c r="F18" s="80"/>
      <c r="G18" s="81"/>
      <c r="H18" s="1"/>
      <c r="I18" s="1"/>
    </row>
    <row r="19" spans="1:9" x14ac:dyDescent="0.25">
      <c r="A19" s="1"/>
      <c r="B19" s="1"/>
      <c r="C19" s="6" t="s">
        <v>8</v>
      </c>
      <c r="D19" s="73" t="s">
        <v>109</v>
      </c>
      <c r="E19" s="74"/>
      <c r="F19" s="74"/>
      <c r="G19" s="75"/>
      <c r="H19" s="1"/>
      <c r="I19" s="1"/>
    </row>
    <row r="20" spans="1:9" x14ac:dyDescent="0.25">
      <c r="A20" s="1"/>
      <c r="B20" s="1"/>
      <c r="C20" s="6" t="s">
        <v>42</v>
      </c>
      <c r="D20" s="73" t="s">
        <v>83</v>
      </c>
      <c r="E20" s="74"/>
      <c r="F20" s="74"/>
      <c r="G20" s="75"/>
      <c r="H20" s="1"/>
      <c r="I20" s="1"/>
    </row>
    <row r="21" spans="1:9" x14ac:dyDescent="0.25">
      <c r="A21" s="1"/>
      <c r="B21" s="1"/>
      <c r="C21" s="6" t="s">
        <v>106</v>
      </c>
      <c r="D21" s="73" t="s">
        <v>79</v>
      </c>
      <c r="E21" s="74"/>
      <c r="F21" s="74"/>
      <c r="G21" s="75"/>
      <c r="H21" s="1"/>
      <c r="I21" s="1"/>
    </row>
    <row r="22" spans="1:9" x14ac:dyDescent="0.25">
      <c r="A22" s="1"/>
      <c r="B22" s="1"/>
      <c r="C22" s="6" t="s">
        <v>90</v>
      </c>
      <c r="D22" s="73" t="s">
        <v>33</v>
      </c>
      <c r="E22" s="74"/>
      <c r="F22" s="74"/>
      <c r="G22" s="75"/>
      <c r="H22" s="1"/>
      <c r="I22" s="1"/>
    </row>
    <row r="23" spans="1:9" x14ac:dyDescent="0.25">
      <c r="A23" s="1"/>
      <c r="B23" s="1"/>
      <c r="C23" s="6" t="s">
        <v>91</v>
      </c>
      <c r="D23" s="73" t="s">
        <v>34</v>
      </c>
      <c r="E23" s="74"/>
      <c r="F23" s="74"/>
      <c r="G23" s="75"/>
      <c r="H23" s="1"/>
      <c r="I23" s="1"/>
    </row>
    <row r="24" spans="1:9" x14ac:dyDescent="0.25">
      <c r="A24" s="1"/>
      <c r="B24" s="1"/>
      <c r="C24" s="6" t="s">
        <v>9</v>
      </c>
      <c r="D24" s="73" t="s">
        <v>48</v>
      </c>
      <c r="E24" s="74"/>
      <c r="F24" s="74"/>
      <c r="G24" s="75"/>
      <c r="H24" s="1"/>
      <c r="I24" s="1"/>
    </row>
    <row r="25" spans="1:9" x14ac:dyDescent="0.25">
      <c r="A25" s="1"/>
      <c r="B25" s="1"/>
      <c r="C25" s="6" t="s">
        <v>37</v>
      </c>
      <c r="D25" s="73" t="s">
        <v>28</v>
      </c>
      <c r="E25" s="74"/>
      <c r="F25" s="74"/>
      <c r="G25" s="75"/>
      <c r="H25" s="1"/>
      <c r="I25" s="1"/>
    </row>
    <row r="26" spans="1:9" x14ac:dyDescent="0.25">
      <c r="A26" s="1"/>
      <c r="B26" s="1"/>
      <c r="C26" s="6" t="s">
        <v>92</v>
      </c>
      <c r="D26" s="76" t="s">
        <v>43</v>
      </c>
      <c r="E26" s="77"/>
      <c r="F26" s="77"/>
      <c r="G26" s="78"/>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MgwaVMFsOAWE6KZTTKdoDWPoUx54Kcpe0A8SGXChC/qzJqBzyzTtoi3SBpx/1HCgphS825XBLvP4YnYFQ46Odg==" saltValue="R1PvNJOuEA3txHt392eRw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84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2" t="s">
        <v>76</v>
      </c>
      <c r="C8" s="93"/>
      <c r="D8" s="93"/>
      <c r="E8" s="93"/>
      <c r="F8" s="93"/>
      <c r="G8" s="93"/>
      <c r="H8" s="93"/>
      <c r="I8" s="93"/>
      <c r="J8" s="93"/>
      <c r="K8" s="94"/>
      <c r="L8" s="1"/>
    </row>
    <row r="9" spans="1:12" ht="39.75" customHeight="1" x14ac:dyDescent="0.25">
      <c r="A9" s="1"/>
      <c r="B9" s="41" t="s">
        <v>0</v>
      </c>
      <c r="C9" s="16" t="s">
        <v>1</v>
      </c>
      <c r="D9" s="117" t="s">
        <v>81</v>
      </c>
      <c r="E9" s="118"/>
      <c r="F9" s="117" t="s">
        <v>2</v>
      </c>
      <c r="G9" s="118"/>
      <c r="H9" s="117" t="s">
        <v>82</v>
      </c>
      <c r="I9" s="118"/>
      <c r="J9" s="117" t="s">
        <v>22</v>
      </c>
      <c r="K9" s="118"/>
      <c r="L9" s="1"/>
    </row>
    <row r="10" spans="1:12" x14ac:dyDescent="0.25">
      <c r="A10" s="1"/>
      <c r="B10" s="68" t="s">
        <v>132</v>
      </c>
      <c r="C10" s="29">
        <v>0</v>
      </c>
      <c r="D10" s="8">
        <v>0</v>
      </c>
      <c r="E10" s="12" t="s">
        <v>3</v>
      </c>
      <c r="F10" s="8">
        <f>IFERROR(D10/C10,0)</f>
        <v>0</v>
      </c>
      <c r="G10" s="12" t="s">
        <v>3</v>
      </c>
      <c r="H10" s="8">
        <v>0</v>
      </c>
      <c r="I10" s="12" t="s">
        <v>3</v>
      </c>
      <c r="J10" s="8">
        <v>0</v>
      </c>
      <c r="K10" s="12" t="s">
        <v>3</v>
      </c>
      <c r="L10" s="1"/>
    </row>
    <row r="11" spans="1:12" x14ac:dyDescent="0.25">
      <c r="A11" s="1"/>
      <c r="B11" s="56" t="s">
        <v>77</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KmGQAZuW1w7fFsU3rYuea8tPjeTIKTh72+yooANcKq0RUdLfTz0z2qXunCU4QNkmyP59uVyxNmh8wjgf5BKDsQ==" saltValue="Gazv/A47tyqdZCuAFn+N7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30</v>
      </c>
      <c r="C8" s="22"/>
      <c r="D8" s="22"/>
      <c r="E8" s="22"/>
      <c r="F8" s="72"/>
      <c r="G8" s="1"/>
    </row>
    <row r="9" spans="1:7" ht="17.25" customHeight="1" x14ac:dyDescent="0.25">
      <c r="A9" s="1"/>
      <c r="B9" s="66" t="s">
        <v>15</v>
      </c>
      <c r="C9" s="66" t="s">
        <v>10</v>
      </c>
      <c r="D9" s="67"/>
      <c r="E9" s="66" t="s">
        <v>23</v>
      </c>
      <c r="F9" s="70"/>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73</v>
      </c>
      <c r="C16" s="10">
        <f>SUM(C10:C15)</f>
        <v>0</v>
      </c>
      <c r="D16" s="11" t="s">
        <v>3</v>
      </c>
      <c r="E16" s="10">
        <f>SUM(E10:E15)</f>
        <v>0</v>
      </c>
      <c r="F16" s="11" t="s">
        <v>3</v>
      </c>
      <c r="G16" s="1"/>
    </row>
    <row r="17" spans="1:7" x14ac:dyDescent="0.25">
      <c r="A17" s="1"/>
      <c r="B17" s="71"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yb3Wtzr5te+CO8267Me2go7GNwhCXYG0xtWrif4mYpezeNB92N78yNE/uINBruGvrtoUJuJgkJkN0nuH/21q2A==" saltValue="AZZvifyjd5t+ppVzUoDKq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92" t="s">
        <v>38</v>
      </c>
      <c r="C7" s="93"/>
      <c r="D7" s="93"/>
      <c r="E7" s="93"/>
      <c r="F7" s="94"/>
      <c r="G7" s="1"/>
    </row>
    <row r="8" spans="1:7" x14ac:dyDescent="0.25">
      <c r="A8" s="1"/>
      <c r="B8" s="66" t="s">
        <v>15</v>
      </c>
      <c r="C8" s="66" t="s">
        <v>10</v>
      </c>
      <c r="D8" s="67"/>
      <c r="E8" s="66" t="s">
        <v>23</v>
      </c>
      <c r="F8" s="70"/>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129</v>
      </c>
      <c r="C14" s="10">
        <f>SUM(C9:C13)</f>
        <v>0</v>
      </c>
      <c r="D14" s="11" t="s">
        <v>3</v>
      </c>
      <c r="E14" s="10">
        <f>SUM(E9:E13)</f>
        <v>0</v>
      </c>
      <c r="F14" s="11" t="s">
        <v>3</v>
      </c>
      <c r="G14" s="1"/>
    </row>
    <row r="15" spans="1:7" x14ac:dyDescent="0.25">
      <c r="A15" s="1"/>
      <c r="B15" s="71"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9"/>
      <c r="C17" s="119"/>
      <c r="D17" s="119"/>
      <c r="E17" s="119"/>
      <c r="F17" s="119"/>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9"/>
      <c r="C24" s="119"/>
      <c r="D24" s="119"/>
      <c r="E24" s="119"/>
      <c r="F24" s="119"/>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9"/>
      <c r="C31" s="119"/>
      <c r="D31" s="119"/>
      <c r="E31" s="119"/>
      <c r="F31" s="119"/>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5l1S8fohLRoxlPVxsjtkeWQE2t8iZwBwVjVZKvYyCui/WZBywtz0R/jqwti3yAd7k45MV4OJwN6PUf2uO/wQQ==" saltValue="f947JtrBfTCCGQGIOmB+k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87</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2" t="s">
        <v>52</v>
      </c>
      <c r="C8" s="93"/>
      <c r="D8" s="93"/>
      <c r="E8" s="93"/>
      <c r="F8" s="94"/>
      <c r="G8" s="1"/>
    </row>
    <row r="9" spans="1:7" ht="15" customHeight="1" x14ac:dyDescent="0.25">
      <c r="A9" s="1"/>
      <c r="B9" s="69" t="s">
        <v>54</v>
      </c>
      <c r="C9" s="120" t="s">
        <v>10</v>
      </c>
      <c r="D9" s="121"/>
      <c r="E9" s="120" t="s">
        <v>23</v>
      </c>
      <c r="F9" s="121"/>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slCnZjBl4jS89xBT5axUEgEtJY2SMt+IY1Wym08vXKIbq9qfsP1KBfsc6rMZeM/kR0FPjGEuiARQFqc2QiZHQ==" saltValue="lrjKPFSLhh0EFddy+w/Iy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88</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2" t="s">
        <v>131</v>
      </c>
      <c r="C9" s="93"/>
      <c r="D9" s="93"/>
      <c r="E9" s="93"/>
      <c r="F9" s="94"/>
      <c r="G9" s="1"/>
    </row>
    <row r="10" spans="1:7" ht="26.25" x14ac:dyDescent="0.25">
      <c r="A10" s="1"/>
      <c r="B10" s="69" t="s">
        <v>16</v>
      </c>
      <c r="C10" s="69" t="s">
        <v>10</v>
      </c>
      <c r="D10" s="70"/>
      <c r="E10" s="69" t="s">
        <v>23</v>
      </c>
      <c r="F10" s="70"/>
      <c r="G10" s="1"/>
    </row>
    <row r="11" spans="1:7" x14ac:dyDescent="0.25">
      <c r="A11" s="1"/>
      <c r="B11" s="49" t="s">
        <v>136</v>
      </c>
      <c r="C11" s="8">
        <v>0</v>
      </c>
      <c r="D11" s="12" t="s">
        <v>3</v>
      </c>
      <c r="E11" s="8">
        <v>0</v>
      </c>
      <c r="F11" s="12" t="s">
        <v>3</v>
      </c>
      <c r="G11" s="1"/>
    </row>
    <row r="12" spans="1:7" x14ac:dyDescent="0.25">
      <c r="A12" s="1"/>
      <c r="B12" s="71" t="s">
        <v>36</v>
      </c>
      <c r="C12" s="10">
        <f>SUM(C11:C11)</f>
        <v>0</v>
      </c>
      <c r="D12" s="11" t="s">
        <v>3</v>
      </c>
      <c r="E12" s="10">
        <f>SUM(E11:E11)</f>
        <v>0</v>
      </c>
      <c r="F12" s="11" t="s">
        <v>3</v>
      </c>
      <c r="G12" s="1"/>
    </row>
    <row r="13" spans="1:7" x14ac:dyDescent="0.25">
      <c r="A13" s="1"/>
      <c r="B13" s="71"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9"/>
      <c r="C15" s="119"/>
      <c r="D15" s="119"/>
      <c r="E15" s="119"/>
      <c r="F15" s="119"/>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9"/>
      <c r="C21" s="119"/>
      <c r="D21" s="119"/>
      <c r="E21" s="119"/>
      <c r="F21" s="119"/>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9"/>
      <c r="C27" s="119"/>
      <c r="D27" s="119"/>
      <c r="E27" s="119"/>
      <c r="F27" s="119"/>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ZQyOvX+7C/bQhPkJT4xcumzBbbKyylHPuuhcdM0iJF//dCZqXZZ3a/4ImJk0cRSbNh4fah6mWJjzdr//QfPtg==" saltValue="cYDQ/0YX3ivZJYrvbWkHk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0" t="s">
        <v>89</v>
      </c>
      <c r="C3" s="90"/>
      <c r="D3" s="1"/>
    </row>
    <row r="4" spans="1:4" ht="25.5" customHeight="1" x14ac:dyDescent="0.25">
      <c r="A4" s="1"/>
      <c r="B4" s="90"/>
      <c r="C4" s="9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72"/>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40</v>
      </c>
      <c r="C20" s="72"/>
      <c r="D20" s="1"/>
    </row>
    <row r="21" spans="1:4" x14ac:dyDescent="0.25">
      <c r="A21" s="1"/>
      <c r="B21" s="23" t="s">
        <v>44</v>
      </c>
      <c r="C21" s="44">
        <v>1.7000000000000001E-2</v>
      </c>
      <c r="D21" s="1"/>
    </row>
    <row r="22" spans="1:4" x14ac:dyDescent="0.25">
      <c r="A22" s="1"/>
      <c r="B22" s="122"/>
      <c r="C22" s="123"/>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GU+brBwgXcjVIt1dwkAEc8a6BcKZK7h8I75hY34L+vzKUgv42PbBK2POfJR4bS5B1C7NAAI4dfhM1Ce/jsVaPA==" saltValue="4LAM0GkVPQCa/L3BIK/Rl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111</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1836401.0095227647</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65375.875939010424</v>
      </c>
      <c r="F13" s="45" t="s">
        <v>3</v>
      </c>
      <c r="G13" s="1"/>
    </row>
    <row r="14" spans="1:7" ht="17.100000000000001" customHeight="1" x14ac:dyDescent="0.25">
      <c r="A14" s="1"/>
      <c r="B14" s="24" t="s">
        <v>40</v>
      </c>
      <c r="C14" s="45"/>
      <c r="D14" s="45"/>
      <c r="E14" s="8">
        <f>-SUM(E9,E10:E13)*'Fane 11. Nøgletal'!C21</f>
        <v>-32330.207052850179</v>
      </c>
      <c r="F14" s="45" t="s">
        <v>3</v>
      </c>
      <c r="G14" s="1"/>
    </row>
    <row r="15" spans="1:7" ht="15" customHeight="1" x14ac:dyDescent="0.25">
      <c r="A15" s="1"/>
      <c r="B15" s="59" t="s">
        <v>19</v>
      </c>
      <c r="C15" s="28"/>
      <c r="D15" s="28"/>
      <c r="E15" s="9">
        <f>SUM(E9,E10:E14)</f>
        <v>1869446.678408925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397338.95689599996</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9" t="s">
        <v>35</v>
      </c>
      <c r="C22" s="28"/>
      <c r="D22" s="28"/>
      <c r="E22" s="9">
        <f>SUM(E19:E21)</f>
        <v>0</v>
      </c>
      <c r="F22" s="47" t="s">
        <v>3</v>
      </c>
      <c r="G22" s="1"/>
    </row>
    <row r="23" spans="1:7" x14ac:dyDescent="0.25">
      <c r="A23" s="1"/>
      <c r="B23" s="46" t="s">
        <v>55</v>
      </c>
      <c r="C23" s="46"/>
      <c r="D23" s="46"/>
      <c r="E23" s="46"/>
      <c r="F23" s="46"/>
      <c r="G23" s="1"/>
    </row>
    <row r="24" spans="1:7" x14ac:dyDescent="0.25">
      <c r="A24" s="1"/>
      <c r="B24" s="59"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2266785.635304925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HG/7PdM0AxLlVZWXDTtPcp2nRU80M6FVF0+KPOt+qmz9S/517xX6rD9rT1Vnpg6hCrzTyqsW7oj3lPkRQRN7Q==" saltValue="FbF33H9D4d/0QQEOYE6fz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112</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1869446.678408925</v>
      </c>
      <c r="F8" s="45" t="s">
        <v>3</v>
      </c>
      <c r="G8" s="1"/>
    </row>
    <row r="9" spans="1:7" ht="15" customHeight="1" x14ac:dyDescent="0.25">
      <c r="A9" s="1"/>
      <c r="B9" s="27" t="s">
        <v>17</v>
      </c>
      <c r="C9" s="45"/>
      <c r="D9" s="45"/>
      <c r="E9" s="8">
        <f>SUM(E8:E8)*'Fane 11. Nøgletal'!C16</f>
        <v>151051.29161544112</v>
      </c>
      <c r="F9" s="45" t="s">
        <v>3</v>
      </c>
      <c r="G9" s="1"/>
    </row>
    <row r="10" spans="1:7" ht="15" customHeight="1" x14ac:dyDescent="0.25">
      <c r="A10" s="1"/>
      <c r="B10" s="27" t="s">
        <v>40</v>
      </c>
      <c r="C10" s="45"/>
      <c r="D10" s="45"/>
      <c r="E10" s="8">
        <f>-SUM(E8:E9)*'Fane 11. Nøgletal'!C21</f>
        <v>-34348.46549041423</v>
      </c>
      <c r="F10" s="45" t="s">
        <v>3</v>
      </c>
      <c r="G10" s="1"/>
    </row>
    <row r="11" spans="1:7" ht="15" customHeight="1" x14ac:dyDescent="0.25">
      <c r="A11" s="1"/>
      <c r="B11" s="28" t="s">
        <v>19</v>
      </c>
      <c r="C11" s="28"/>
      <c r="D11" s="28"/>
      <c r="E11" s="9">
        <f>SUM(E8:E10)</f>
        <v>1986149.5045339519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429443.94461319677</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2415593.4491471485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pImID56HBhCCsbpx8gwbCTsY9n1ipojGIlhTHCKZDhhpaSMVuC3RVIusELVcyBpG1zCb1RuO/9Nk1kHQ2FksA==" saltValue="gYWNRXM38mF7rEM/Zp1N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113</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1986149.5045339519</v>
      </c>
      <c r="F8" s="45" t="s">
        <v>3</v>
      </c>
      <c r="G8" s="1"/>
    </row>
    <row r="9" spans="1:7" ht="15" customHeight="1" x14ac:dyDescent="0.25">
      <c r="A9" s="1"/>
      <c r="B9" s="27" t="s">
        <v>17</v>
      </c>
      <c r="C9" s="45"/>
      <c r="D9" s="45"/>
      <c r="E9" s="8">
        <f>SUM(E8:E8)*'Fane 11. Nøgletal'!C16</f>
        <v>160480.87996634332</v>
      </c>
      <c r="F9" s="45" t="s">
        <v>3</v>
      </c>
      <c r="G9" s="1"/>
    </row>
    <row r="10" spans="1:7" ht="15" customHeight="1" x14ac:dyDescent="0.25">
      <c r="A10" s="1"/>
      <c r="B10" s="27" t="s">
        <v>40</v>
      </c>
      <c r="C10" s="45"/>
      <c r="D10" s="45"/>
      <c r="E10" s="8">
        <f>-SUM(E8:E9)*'Fane 11. Nøgletal'!C21</f>
        <v>-36492.716536505024</v>
      </c>
      <c r="F10" s="45" t="s">
        <v>3</v>
      </c>
      <c r="G10" s="1"/>
    </row>
    <row r="11" spans="1:7" x14ac:dyDescent="0.25">
      <c r="A11" s="1"/>
      <c r="B11" s="28" t="s">
        <v>19</v>
      </c>
      <c r="C11" s="28"/>
      <c r="D11" s="28"/>
      <c r="E11" s="9">
        <f>SUM(E8:E10)</f>
        <v>2110137.6679637902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464143.01533794304</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2574280.6833017333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fvj+JF4ucPsRaNEPduKcppoR4lWKH42PzlzxejbPViYQ9HvmbRPDqkpPWlRkLo+WZGXXxNsE0OR4PHAqCGdGg==" saltValue="AJcOoWJBfvsgHaq9ZH/79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2110137.6679637902</v>
      </c>
      <c r="F8" s="45" t="s">
        <v>3</v>
      </c>
      <c r="G8" s="1"/>
    </row>
    <row r="9" spans="1:7" ht="15" customHeight="1" x14ac:dyDescent="0.25">
      <c r="A9" s="1"/>
      <c r="B9" s="27" t="s">
        <v>17</v>
      </c>
      <c r="C9" s="45"/>
      <c r="D9" s="45"/>
      <c r="E9" s="8">
        <f>SUM(E8:E8)*'Fane 11. Nøgletal'!C16</f>
        <v>170499.12357147425</v>
      </c>
      <c r="F9" s="45" t="s">
        <v>3</v>
      </c>
      <c r="G9" s="1"/>
    </row>
    <row r="10" spans="1:7" ht="15" customHeight="1" x14ac:dyDescent="0.25">
      <c r="A10" s="1"/>
      <c r="B10" s="27" t="s">
        <v>40</v>
      </c>
      <c r="C10" s="45"/>
      <c r="D10" s="45"/>
      <c r="E10" s="8">
        <f>-SUM(E8:E9)*'Fane 11. Nøgletal'!C21</f>
        <v>-38770.825456099497</v>
      </c>
      <c r="F10" s="45" t="s">
        <v>3</v>
      </c>
      <c r="G10" s="1"/>
    </row>
    <row r="11" spans="1:7" x14ac:dyDescent="0.25">
      <c r="A11" s="1"/>
      <c r="B11" s="28" t="s">
        <v>19</v>
      </c>
      <c r="C11" s="28"/>
      <c r="D11" s="28"/>
      <c r="E11" s="9">
        <f>SUM(E8:E10)</f>
        <v>2241865.9660791648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501645.77097724879</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2743511.7370564137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mLpSCP3Z5YVd7fDThk7HH3MVX5eKDwgx1J0esoXGFPh7i9Zk8BoQ9mXUEiiK+DyX7Yi8OOKUD1H0/VSiXQtpg==" saltValue="P+pi1oTt1ru9kgetUPjD0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0" t="s">
        <v>118</v>
      </c>
      <c r="C3" s="90"/>
      <c r="D3" s="90"/>
      <c r="E3" s="90"/>
      <c r="F3" s="90"/>
      <c r="G3" s="1"/>
    </row>
    <row r="4" spans="1:7"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126</v>
      </c>
      <c r="C9" s="45"/>
      <c r="D9" s="45"/>
      <c r="E9" s="7">
        <v>1803939.4793792313</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64220.245465900633</v>
      </c>
      <c r="F13" s="45" t="s">
        <v>3</v>
      </c>
      <c r="G13" s="1"/>
    </row>
    <row r="14" spans="1:7" x14ac:dyDescent="0.25">
      <c r="A14" s="1"/>
      <c r="B14" s="24" t="s">
        <v>40</v>
      </c>
      <c r="C14" s="45"/>
      <c r="D14" s="45"/>
      <c r="E14" s="8">
        <v>-31758.715322367243</v>
      </c>
      <c r="F14" s="45" t="s">
        <v>3</v>
      </c>
      <c r="G14" s="1"/>
    </row>
    <row r="15" spans="1:7" x14ac:dyDescent="0.25">
      <c r="A15" s="1"/>
      <c r="B15" s="59" t="s">
        <v>19</v>
      </c>
      <c r="C15" s="28"/>
      <c r="D15" s="28"/>
      <c r="E15" s="9">
        <v>1836401.0095227647</v>
      </c>
      <c r="F15" s="47" t="s">
        <v>3</v>
      </c>
      <c r="G15" s="1"/>
    </row>
    <row r="16" spans="1:7" x14ac:dyDescent="0.25">
      <c r="A16" s="1"/>
      <c r="B16" s="46" t="s">
        <v>11</v>
      </c>
      <c r="C16" s="46"/>
      <c r="D16" s="46"/>
      <c r="E16" s="46"/>
      <c r="F16" s="46"/>
      <c r="G16" s="1"/>
    </row>
    <row r="17" spans="1:7" x14ac:dyDescent="0.25">
      <c r="A17" s="1"/>
      <c r="B17" s="47" t="s">
        <v>11</v>
      </c>
      <c r="C17" s="47"/>
      <c r="D17" s="47"/>
      <c r="E17" s="9">
        <v>392970.27264912002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9" t="s">
        <v>35</v>
      </c>
      <c r="C22" s="28"/>
      <c r="D22" s="28"/>
      <c r="E22" s="9">
        <v>0</v>
      </c>
      <c r="F22" s="47" t="s">
        <v>3</v>
      </c>
      <c r="G22" s="1"/>
    </row>
    <row r="23" spans="1:7" x14ac:dyDescent="0.25">
      <c r="A23" s="1"/>
      <c r="B23" s="46" t="s">
        <v>55</v>
      </c>
      <c r="C23" s="46"/>
      <c r="D23" s="46"/>
      <c r="E23" s="46"/>
      <c r="F23" s="46"/>
      <c r="G23" s="1"/>
    </row>
    <row r="24" spans="1:7" x14ac:dyDescent="0.25">
      <c r="A24" s="1"/>
      <c r="B24" s="59"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133</v>
      </c>
      <c r="C27" s="46"/>
      <c r="D27" s="46"/>
      <c r="E27" s="10">
        <v>2229371.2821718846</v>
      </c>
      <c r="F27" s="11" t="s">
        <v>3</v>
      </c>
      <c r="G27" s="1"/>
    </row>
    <row r="28" spans="1:7" ht="30" customHeight="1" x14ac:dyDescent="0.25">
      <c r="A28" s="1"/>
      <c r="B28" s="91" t="s">
        <v>134</v>
      </c>
      <c r="C28" s="91"/>
      <c r="D28" s="91"/>
      <c r="E28" s="91"/>
      <c r="F28" s="9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pjX1DLLwZ8VVqGXrKV4W+wapwsUg7ZxoQ1O5f1LU2oztMBeZabqQ/ZEhbgJzcxl9oQWY6giqNCjTkYhJ4czr6w==" saltValue="2mQhNkB16uN6oKJ9rRgRQ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39</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2" t="s">
        <v>119</v>
      </c>
      <c r="C8" s="93"/>
      <c r="D8" s="94"/>
      <c r="E8" s="1"/>
      <c r="F8" s="1"/>
    </row>
    <row r="9" spans="1:6" ht="15" customHeight="1" x14ac:dyDescent="0.25">
      <c r="A9" s="1"/>
      <c r="B9" s="17" t="s">
        <v>24</v>
      </c>
      <c r="C9" s="47" t="s">
        <v>120</v>
      </c>
      <c r="D9" s="47"/>
      <c r="E9" s="1"/>
      <c r="F9" s="1"/>
    </row>
    <row r="10" spans="1:6" ht="15" customHeight="1" x14ac:dyDescent="0.25">
      <c r="A10" s="1"/>
      <c r="B10" s="23" t="s">
        <v>137</v>
      </c>
      <c r="C10" s="8">
        <v>340150</v>
      </c>
      <c r="D10" s="12" t="s">
        <v>3</v>
      </c>
      <c r="E10" s="1"/>
      <c r="F10" s="1"/>
    </row>
    <row r="11" spans="1:6" x14ac:dyDescent="0.25">
      <c r="A11" s="1"/>
      <c r="B11" s="23"/>
      <c r="C11" s="8"/>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121</v>
      </c>
      <c r="C18" s="10">
        <f>SUM(C10:C17)</f>
        <v>340150</v>
      </c>
      <c r="D18" s="11" t="s">
        <v>3</v>
      </c>
      <c r="E18" s="1"/>
      <c r="F18" s="1"/>
    </row>
    <row r="19" spans="1:6" x14ac:dyDescent="0.25">
      <c r="A19" s="1"/>
      <c r="B19" s="71" t="s">
        <v>122</v>
      </c>
      <c r="C19" s="10">
        <f>C18*(1+'Fane 11. Nøgletal'!C16)^2</f>
        <v>397338.95689599996</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kGOTtyNn+ZEDhJpHH32eKgPrQUDRgrVytdQ56C9aNO+DfR7I2f4Ebwmb7FqlE67yHjWfJrwWt3fLmtki7TxlqQ==" saltValue="uqaGN4AtS4iLn1xerjBo8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0" t="s">
        <v>148</v>
      </c>
      <c r="C3" s="90"/>
      <c r="D3" s="90"/>
      <c r="E3" s="90"/>
      <c r="F3" s="90"/>
      <c r="G3" s="1"/>
    </row>
    <row r="4" spans="1:7" ht="15" customHeight="1" x14ac:dyDescent="0.25">
      <c r="A4" s="1"/>
      <c r="B4" s="90"/>
      <c r="C4" s="90"/>
      <c r="D4" s="90"/>
      <c r="E4" s="90"/>
      <c r="F4" s="90"/>
      <c r="G4" s="1"/>
    </row>
    <row r="5" spans="1:7" ht="15" customHeight="1" x14ac:dyDescent="0.25">
      <c r="A5" s="1"/>
      <c r="B5" s="55"/>
      <c r="C5" s="55"/>
      <c r="D5" s="55"/>
      <c r="E5" s="55"/>
      <c r="F5" s="55"/>
      <c r="G5" s="1"/>
    </row>
    <row r="6" spans="1:7" ht="15" customHeight="1" x14ac:dyDescent="0.25">
      <c r="A6" s="1"/>
      <c r="B6" s="1"/>
      <c r="C6" s="50"/>
      <c r="D6" s="51"/>
      <c r="E6" s="55"/>
      <c r="F6" s="55"/>
      <c r="G6" s="1"/>
    </row>
    <row r="7" spans="1:7" x14ac:dyDescent="0.25">
      <c r="A7" s="1"/>
      <c r="B7" s="1"/>
      <c r="C7" s="1"/>
      <c r="D7" s="1"/>
      <c r="E7" s="52"/>
      <c r="F7" s="1"/>
      <c r="G7" s="1"/>
    </row>
    <row r="8" spans="1:7" x14ac:dyDescent="0.25">
      <c r="A8" s="1"/>
      <c r="B8" s="92" t="s">
        <v>62</v>
      </c>
      <c r="C8" s="93"/>
      <c r="D8" s="93"/>
      <c r="E8" s="93"/>
      <c r="F8" s="94"/>
      <c r="G8" s="1"/>
    </row>
    <row r="9" spans="1:7" x14ac:dyDescent="0.25">
      <c r="A9" s="1"/>
      <c r="B9" s="102" t="s">
        <v>138</v>
      </c>
      <c r="C9" s="103"/>
      <c r="D9" s="104"/>
      <c r="E9" s="124">
        <v>425696.84210200817</v>
      </c>
      <c r="F9" s="12" t="s">
        <v>3</v>
      </c>
      <c r="G9" s="1"/>
    </row>
    <row r="10" spans="1:7" x14ac:dyDescent="0.25">
      <c r="A10" s="1"/>
      <c r="B10" s="71"/>
      <c r="C10" s="22"/>
      <c r="D10" s="22"/>
      <c r="E10" s="22"/>
      <c r="F10" s="72"/>
      <c r="G10" s="1"/>
    </row>
    <row r="11" spans="1:7" ht="51.75" customHeight="1" x14ac:dyDescent="0.25">
      <c r="A11" s="1"/>
      <c r="B11" s="105" t="s">
        <v>139</v>
      </c>
      <c r="C11" s="106"/>
      <c r="D11" s="106"/>
      <c r="E11" s="106"/>
      <c r="F11" s="107"/>
      <c r="G11" s="1"/>
    </row>
    <row r="12" spans="1:7" ht="28.5" customHeight="1" x14ac:dyDescent="0.25">
      <c r="A12" s="1"/>
      <c r="B12" s="1"/>
      <c r="C12" s="1"/>
      <c r="D12" s="1"/>
      <c r="E12" s="1"/>
      <c r="F12" s="1"/>
      <c r="G12" s="1"/>
    </row>
    <row r="13" spans="1:7" ht="20.25" customHeight="1" x14ac:dyDescent="0.25">
      <c r="A13" s="1"/>
      <c r="B13" s="92" t="s">
        <v>63</v>
      </c>
      <c r="C13" s="93"/>
      <c r="D13" s="93"/>
      <c r="E13" s="93"/>
      <c r="F13" s="94"/>
      <c r="G13" s="1"/>
    </row>
    <row r="14" spans="1:7" ht="16.5" customHeight="1" x14ac:dyDescent="0.25">
      <c r="A14" s="1"/>
      <c r="B14" s="102" t="s">
        <v>71</v>
      </c>
      <c r="C14" s="103"/>
      <c r="D14" s="104"/>
      <c r="E14" s="8">
        <v>0</v>
      </c>
      <c r="F14" s="12" t="s">
        <v>3</v>
      </c>
      <c r="G14" s="1"/>
    </row>
    <row r="15" spans="1:7" x14ac:dyDescent="0.25">
      <c r="A15" s="1"/>
      <c r="B15" s="102" t="s">
        <v>105</v>
      </c>
      <c r="C15" s="103"/>
      <c r="D15" s="104"/>
      <c r="E15" s="8">
        <v>0</v>
      </c>
      <c r="F15" s="12" t="s">
        <v>3</v>
      </c>
      <c r="G15" s="1"/>
    </row>
    <row r="16" spans="1:7" x14ac:dyDescent="0.25">
      <c r="A16" s="1"/>
      <c r="B16" s="71"/>
      <c r="C16" s="22"/>
      <c r="D16" s="22"/>
      <c r="E16" s="22"/>
      <c r="F16" s="72"/>
      <c r="G16" s="1"/>
    </row>
    <row r="17" spans="1:7" ht="27.75" customHeight="1" x14ac:dyDescent="0.25">
      <c r="A17" s="1"/>
      <c r="B17" s="105" t="s">
        <v>140</v>
      </c>
      <c r="C17" s="106"/>
      <c r="D17" s="106"/>
      <c r="E17" s="106"/>
      <c r="F17" s="107"/>
      <c r="G17" s="1"/>
    </row>
    <row r="18" spans="1:7" ht="27" customHeight="1" x14ac:dyDescent="0.25">
      <c r="A18" s="1"/>
      <c r="B18" s="1"/>
      <c r="C18" s="1"/>
      <c r="D18" s="1"/>
      <c r="E18" s="1"/>
      <c r="F18" s="1"/>
      <c r="G18" s="1"/>
    </row>
    <row r="19" spans="1:7" ht="18" customHeight="1" x14ac:dyDescent="0.25">
      <c r="A19" s="1"/>
      <c r="B19" s="56" t="s">
        <v>141</v>
      </c>
      <c r="C19" s="57"/>
      <c r="D19" s="57"/>
      <c r="E19" s="57"/>
      <c r="F19" s="58"/>
      <c r="G19" s="1"/>
    </row>
    <row r="20" spans="1:7" ht="17.25" customHeight="1" x14ac:dyDescent="0.25">
      <c r="A20" s="1"/>
      <c r="B20" s="60" t="s">
        <v>142</v>
      </c>
      <c r="C20" s="61"/>
      <c r="D20" s="62"/>
      <c r="E20" s="8">
        <v>1922102.9631576217</v>
      </c>
      <c r="F20" s="12" t="s">
        <v>3</v>
      </c>
      <c r="G20" s="1"/>
    </row>
    <row r="21" spans="1:7" x14ac:dyDescent="0.25">
      <c r="A21" s="1"/>
      <c r="B21" s="60" t="s">
        <v>143</v>
      </c>
      <c r="C21" s="61"/>
      <c r="D21" s="62"/>
      <c r="E21" s="8">
        <v>1450839</v>
      </c>
      <c r="F21" s="12" t="s">
        <v>3</v>
      </c>
      <c r="G21" s="1"/>
    </row>
    <row r="22" spans="1:7" x14ac:dyDescent="0.25">
      <c r="A22" s="1"/>
      <c r="B22" s="60" t="s">
        <v>25</v>
      </c>
      <c r="C22" s="61"/>
      <c r="D22" s="62"/>
      <c r="E22" s="8">
        <v>0</v>
      </c>
      <c r="F22" s="12" t="s">
        <v>3</v>
      </c>
      <c r="G22" s="1"/>
    </row>
    <row r="23" spans="1:7" x14ac:dyDescent="0.25">
      <c r="A23" s="1"/>
      <c r="B23" s="63" t="s">
        <v>144</v>
      </c>
      <c r="C23" s="64"/>
      <c r="D23" s="65"/>
      <c r="E23" s="9">
        <f>E20-(E21-E22)</f>
        <v>471263.96315762168</v>
      </c>
      <c r="F23" s="15" t="s">
        <v>3</v>
      </c>
      <c r="G23" s="1"/>
    </row>
    <row r="24" spans="1:7" x14ac:dyDescent="0.25">
      <c r="A24" s="1"/>
      <c r="B24" s="71"/>
      <c r="C24" s="22"/>
      <c r="D24" s="22"/>
      <c r="E24" s="22"/>
      <c r="F24" s="72"/>
      <c r="G24" s="1"/>
    </row>
    <row r="25" spans="1:7" x14ac:dyDescent="0.25">
      <c r="A25" s="1"/>
      <c r="B25" s="1"/>
      <c r="C25" s="1"/>
      <c r="D25" s="1"/>
      <c r="E25" s="1"/>
      <c r="F25" s="1"/>
      <c r="G25" s="1"/>
    </row>
    <row r="26" spans="1:7" ht="17.25" customHeight="1" x14ac:dyDescent="0.25">
      <c r="A26" s="1"/>
      <c r="B26" s="92" t="s">
        <v>145</v>
      </c>
      <c r="C26" s="93"/>
      <c r="D26" s="93"/>
      <c r="E26" s="93"/>
      <c r="F26" s="94"/>
      <c r="G26" s="1"/>
    </row>
    <row r="27" spans="1:7" ht="18" customHeight="1" x14ac:dyDescent="0.25">
      <c r="A27" s="1"/>
      <c r="B27" s="108" t="s">
        <v>146</v>
      </c>
      <c r="C27" s="109"/>
      <c r="D27" s="110"/>
      <c r="E27" s="53">
        <f>IF(AND(E15&lt;0,E23&gt;0,ABS(SUM(E14:E15))&lt;E23),ABS(E14),IF(AND(E15&lt;0,E23&gt;0,ABS(SUM(E14:E15))&gt;E23),SUM(E14,E23),0))</f>
        <v>0</v>
      </c>
      <c r="F27" s="15" t="s">
        <v>3</v>
      </c>
      <c r="G27" s="50"/>
    </row>
    <row r="28" spans="1:7" x14ac:dyDescent="0.25">
      <c r="A28" s="1"/>
      <c r="B28" s="92"/>
      <c r="C28" s="93"/>
      <c r="D28" s="93"/>
      <c r="E28" s="93"/>
      <c r="F28" s="94"/>
      <c r="G28" s="1"/>
    </row>
    <row r="29" spans="1:7" x14ac:dyDescent="0.25">
      <c r="A29" s="1"/>
      <c r="B29" s="1"/>
      <c r="C29" s="1"/>
      <c r="D29" s="1"/>
      <c r="E29" s="1"/>
      <c r="F29" s="1"/>
      <c r="G29" s="1"/>
    </row>
    <row r="30" spans="1:7" x14ac:dyDescent="0.25">
      <c r="A30" s="1"/>
      <c r="B30" s="92" t="s">
        <v>147</v>
      </c>
      <c r="C30" s="93"/>
      <c r="D30" s="93"/>
      <c r="E30" s="93"/>
      <c r="F30" s="94"/>
      <c r="G30" s="1"/>
    </row>
    <row r="31" spans="1:7" x14ac:dyDescent="0.25">
      <c r="A31" s="1"/>
      <c r="B31" s="95" t="s">
        <v>55</v>
      </c>
      <c r="C31" s="96"/>
      <c r="D31" s="97"/>
      <c r="E31" s="54">
        <f>IF(AND(E9&gt;0,(E9+E23)&gt;0),0,IF(AND(E9&gt;0,(E9+E23)&lt;0),(E9+E23),IF(AND(E9&lt;0,E23&lt;0),E23,0)))</f>
        <v>0</v>
      </c>
      <c r="F31" s="12" t="s">
        <v>3</v>
      </c>
      <c r="G31" s="1"/>
    </row>
    <row r="32" spans="1:7" x14ac:dyDescent="0.25">
      <c r="A32" s="1"/>
      <c r="B32" s="95" t="s">
        <v>41</v>
      </c>
      <c r="C32" s="96"/>
      <c r="D32" s="97"/>
      <c r="E32" s="8">
        <v>2</v>
      </c>
      <c r="F32" s="12" t="s">
        <v>18</v>
      </c>
      <c r="G32" s="1"/>
    </row>
    <row r="33" spans="1:7" x14ac:dyDescent="0.25">
      <c r="A33" s="1"/>
      <c r="B33" s="98" t="s">
        <v>64</v>
      </c>
      <c r="C33" s="98"/>
      <c r="D33" s="98"/>
      <c r="E33" s="53">
        <f>E31/E32</f>
        <v>0</v>
      </c>
      <c r="F33" s="15" t="s">
        <v>3</v>
      </c>
      <c r="G33" s="1"/>
    </row>
    <row r="34" spans="1:7" x14ac:dyDescent="0.25">
      <c r="A34" s="1"/>
      <c r="B34" s="99"/>
      <c r="C34" s="100"/>
      <c r="D34" s="100"/>
      <c r="E34" s="100"/>
      <c r="F34" s="10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v7LoCrG8BGpVSKR9/4vh3I0vZQep03h5gwn7qLTvJH4Hyc29obyq06n0Vh3k5GRLfghflH9fbKBgpGt/WLV5bA==" saltValue="zOSsTC4KNLpfr9Sk1FGntA=="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104</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2" t="s">
        <v>93</v>
      </c>
      <c r="C8" s="93"/>
      <c r="D8" s="93"/>
      <c r="E8" s="93"/>
      <c r="F8" s="93"/>
      <c r="G8" s="93"/>
      <c r="H8" s="94"/>
      <c r="I8" s="1"/>
    </row>
    <row r="9" spans="1:9" ht="15" customHeight="1" x14ac:dyDescent="0.25">
      <c r="A9" s="1"/>
      <c r="B9" s="111" t="s">
        <v>94</v>
      </c>
      <c r="C9" s="112"/>
      <c r="D9" s="112"/>
      <c r="E9" s="112"/>
      <c r="F9" s="112"/>
      <c r="G9" s="112"/>
      <c r="H9" s="113"/>
      <c r="I9" s="1"/>
    </row>
    <row r="10" spans="1:9" x14ac:dyDescent="0.25">
      <c r="A10" s="1"/>
      <c r="B10" s="114" t="s">
        <v>95</v>
      </c>
      <c r="C10" s="115"/>
      <c r="D10" s="115"/>
      <c r="E10" s="115"/>
      <c r="F10" s="116"/>
      <c r="G10" s="43">
        <v>0</v>
      </c>
      <c r="H10" s="8" t="s">
        <v>3</v>
      </c>
      <c r="I10" s="1"/>
    </row>
    <row r="11" spans="1:9" x14ac:dyDescent="0.25">
      <c r="A11" s="1"/>
      <c r="B11" s="114" t="s">
        <v>96</v>
      </c>
      <c r="C11" s="115"/>
      <c r="D11" s="115"/>
      <c r="E11" s="115"/>
      <c r="F11" s="116"/>
      <c r="G11" s="43">
        <v>0</v>
      </c>
      <c r="H11" s="8" t="s">
        <v>3</v>
      </c>
      <c r="I11" s="1"/>
    </row>
    <row r="12" spans="1:9" x14ac:dyDescent="0.25">
      <c r="A12" s="1"/>
      <c r="B12" s="114" t="s">
        <v>97</v>
      </c>
      <c r="C12" s="115"/>
      <c r="D12" s="115"/>
      <c r="E12" s="115"/>
      <c r="F12" s="116"/>
      <c r="G12" s="8">
        <v>0</v>
      </c>
      <c r="H12" s="8" t="s">
        <v>3</v>
      </c>
      <c r="I12" s="1"/>
    </row>
    <row r="13" spans="1:9" x14ac:dyDescent="0.25">
      <c r="A13" s="1"/>
      <c r="B13" s="114" t="s">
        <v>98</v>
      </c>
      <c r="C13" s="115"/>
      <c r="D13" s="115"/>
      <c r="E13" s="115"/>
      <c r="F13" s="116"/>
      <c r="G13" s="8">
        <v>0</v>
      </c>
      <c r="H13" s="8" t="s">
        <v>3</v>
      </c>
      <c r="I13" s="1"/>
    </row>
    <row r="14" spans="1:9" x14ac:dyDescent="0.25">
      <c r="A14" s="1"/>
      <c r="B14" s="114" t="s">
        <v>99</v>
      </c>
      <c r="C14" s="115"/>
      <c r="D14" s="115"/>
      <c r="E14" s="115"/>
      <c r="F14" s="116"/>
      <c r="G14" s="8">
        <v>0</v>
      </c>
      <c r="H14" s="8" t="s">
        <v>3</v>
      </c>
      <c r="I14" s="1"/>
    </row>
    <row r="15" spans="1:9" x14ac:dyDescent="0.25">
      <c r="A15" s="1"/>
      <c r="B15" s="114" t="s">
        <v>100</v>
      </c>
      <c r="C15" s="115"/>
      <c r="D15" s="115"/>
      <c r="E15" s="115"/>
      <c r="F15" s="116"/>
      <c r="G15" s="8">
        <v>0</v>
      </c>
      <c r="H15" s="8" t="s">
        <v>3</v>
      </c>
      <c r="I15" s="1"/>
    </row>
    <row r="16" spans="1:9" x14ac:dyDescent="0.25">
      <c r="A16" s="1"/>
      <c r="B16" s="114" t="s">
        <v>101</v>
      </c>
      <c r="C16" s="115"/>
      <c r="D16" s="115"/>
      <c r="E16" s="115"/>
      <c r="F16" s="116"/>
      <c r="G16" s="8">
        <v>0</v>
      </c>
      <c r="H16" s="8" t="s">
        <v>3</v>
      </c>
      <c r="I16" s="1"/>
    </row>
    <row r="17" spans="1:9" x14ac:dyDescent="0.25">
      <c r="A17" s="1"/>
      <c r="B17" s="114" t="s">
        <v>102</v>
      </c>
      <c r="C17" s="115"/>
      <c r="D17" s="115"/>
      <c r="E17" s="115"/>
      <c r="F17" s="116"/>
      <c r="G17" s="8">
        <v>0</v>
      </c>
      <c r="H17" s="8" t="s">
        <v>3</v>
      </c>
      <c r="I17" s="1"/>
    </row>
    <row r="18" spans="1:9" x14ac:dyDescent="0.25">
      <c r="A18" s="1"/>
      <c r="B18" s="92" t="s">
        <v>103</v>
      </c>
      <c r="C18" s="93"/>
      <c r="D18" s="93"/>
      <c r="E18" s="93"/>
      <c r="F18" s="9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ibOe8sSsS9ldSJ08n5qudjBuF+2LH4MO7fyaNV99UAuuW60V9jJ+XEDlH0PENHy3ZLVlG+QLy7AsMlWoaZRfA==" saltValue="vruEdpyRo8aLaCCIfrVcP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2023-08-16T14:42:23Z</dcterms:modified>
</cp:coreProperties>
</file>